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jemplo_2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<sst xmlns="http://schemas.openxmlformats.org/spreadsheetml/2006/main" count="21" uniqueCount="21">
  <si>
    <t xml:space="preserve">Ejercicio 1: Se desea realizar un estudio para predecir la reducción de la demanda de oxígeno en cuerpos de agua en función</t>
  </si>
  <si>
    <t xml:space="preserve">de la concentración de sólidos disueltos en el agua.</t>
  </si>
  <si>
    <t xml:space="preserve">x</t>
  </si>
  <si>
    <t xml:space="preserve">y</t>
  </si>
  <si>
    <t xml:space="preserve">Id</t>
  </si>
  <si>
    <t xml:space="preserve">Reducción de sólidos</t>
  </si>
  <si>
    <t xml:space="preserve">Reducción de la demanda de oxígeno</t>
  </si>
  <si>
    <t xml:space="preserve">x² </t>
  </si>
  <si>
    <t xml:space="preserve">y²</t>
  </si>
  <si>
    <t xml:space="preserve">x*y</t>
  </si>
  <si>
    <t xml:space="preserve">Reducción de sólidos: Variable independiente (x)</t>
  </si>
  <si>
    <t xml:space="preserve">Reducción de la demanda de oxígeno: Variable dependiente (y)</t>
  </si>
  <si>
    <t xml:space="preserve">n</t>
  </si>
  <si>
    <t xml:space="preserve">Promedio x</t>
  </si>
  <si>
    <t xml:space="preserve">Promedio y</t>
  </si>
  <si>
    <t xml:space="preserve">Pendiente (m)</t>
  </si>
  <si>
    <t xml:space="preserve">Intercepto (b)</t>
  </si>
  <si>
    <t xml:space="preserve">Estimación si la Reducción de sólidos es 100</t>
  </si>
  <si>
    <t xml:space="preserve">Error estándard de la estimacion (Sxy)</t>
  </si>
  <si>
    <t xml:space="preserve">Coeficiente de correlación para la recta de regresión (Coeficiente de Pearson (r))</t>
  </si>
  <si>
    <t xml:space="preserve">Coeficiente de determinación (r²)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</si>
</sst>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4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2A6099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11"/>
      <color rgb="FF2A6099"/>
      <name val="Calibri"/>
      <family val="2"/>
      <charset val="1"/>
    </font>
    <font>
      <sz val="11"/>
      <color rgb="FF000000"/>
      <name val="Calibri"/>
      <family val="2"/>
      <charset val="1"/>
    </font>
    <font>
      <b val="true"/>
      <i val="true"/>
      <sz val="11"/>
      <color rgb="FF2A6099"/>
      <name val="Calibri"/>
      <family val="2"/>
      <charset val="1"/>
    </font>
    <font>
      <b val="true"/>
      <i val="true"/>
      <sz val="10"/>
      <color rgb="FF2A6099"/>
      <name val="Calibri"/>
      <family val="2"/>
      <charset val="1"/>
    </font>
    <font>
      <b val="true"/>
      <sz val="10"/>
      <color rgb="FF2A6099"/>
      <name val="Calibri"/>
      <family val="2"/>
      <charset val="1"/>
    </font>
    <font>
      <sz val="10"/>
      <color rgb="FF2A6099"/>
      <name val="Calibri"/>
      <family val="2"/>
      <charset val="1"/>
    </font>
    <font>
      <sz val="12"/>
      <color rgb="FF2A6099"/>
      <name val="Calibri"/>
      <family val="2"/>
      <charset val="1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8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11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circle"/>
            <c:size val="5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Arial"/>
                    <a:ea typeface="DejaVu Sans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Ejemplo_2!$B$7:$B$39</c:f>
              <c:numCache>
                <c:formatCode>General</c:formatCode>
                <c:ptCount val="33"/>
                <c:pt idx="0">
                  <c:v>3</c:v>
                </c:pt>
                <c:pt idx="1">
                  <c:v>7</c:v>
                </c:pt>
                <c:pt idx="2">
                  <c:v>11</c:v>
                </c:pt>
                <c:pt idx="3">
                  <c:v>15</c:v>
                </c:pt>
                <c:pt idx="4">
                  <c:v>18</c:v>
                </c:pt>
                <c:pt idx="5">
                  <c:v>27</c:v>
                </c:pt>
                <c:pt idx="6">
                  <c:v>29</c:v>
                </c:pt>
                <c:pt idx="7">
                  <c:v>30</c:v>
                </c:pt>
                <c:pt idx="8">
                  <c:v>30</c:v>
                </c:pt>
                <c:pt idx="9">
                  <c:v>31</c:v>
                </c:pt>
                <c:pt idx="10">
                  <c:v>31</c:v>
                </c:pt>
                <c:pt idx="11">
                  <c:v>32</c:v>
                </c:pt>
                <c:pt idx="12">
                  <c:v>33</c:v>
                </c:pt>
                <c:pt idx="13">
                  <c:v>33</c:v>
                </c:pt>
                <c:pt idx="14">
                  <c:v>34</c:v>
                </c:pt>
                <c:pt idx="15">
                  <c:v>36</c:v>
                </c:pt>
                <c:pt idx="16">
                  <c:v>36</c:v>
                </c:pt>
                <c:pt idx="17">
                  <c:v>36</c:v>
                </c:pt>
                <c:pt idx="18">
                  <c:v>37</c:v>
                </c:pt>
                <c:pt idx="19">
                  <c:v>38</c:v>
                </c:pt>
                <c:pt idx="20">
                  <c:v>39</c:v>
                </c:pt>
                <c:pt idx="21">
                  <c:v>39</c:v>
                </c:pt>
                <c:pt idx="22">
                  <c:v>39</c:v>
                </c:pt>
                <c:pt idx="23">
                  <c:v>40</c:v>
                </c:pt>
                <c:pt idx="24">
                  <c:v>41</c:v>
                </c:pt>
                <c:pt idx="25">
                  <c:v>42</c:v>
                </c:pt>
                <c:pt idx="26">
                  <c:v>42</c:v>
                </c:pt>
                <c:pt idx="27">
                  <c:v>43</c:v>
                </c:pt>
                <c:pt idx="28">
                  <c:v>44</c:v>
                </c:pt>
                <c:pt idx="29">
                  <c:v>45</c:v>
                </c:pt>
                <c:pt idx="30">
                  <c:v>46</c:v>
                </c:pt>
                <c:pt idx="31">
                  <c:v>47</c:v>
                </c:pt>
                <c:pt idx="32">
                  <c:v>50</c:v>
                </c:pt>
              </c:numCache>
            </c:numRef>
          </c:xVal>
          <c:yVal>
            <c:numRef>
              <c:f>Ejemplo_2!$C$7:$C$39</c:f>
              <c:numCache>
                <c:formatCode>General</c:formatCode>
                <c:ptCount val="33"/>
                <c:pt idx="0">
                  <c:v>5</c:v>
                </c:pt>
                <c:pt idx="1">
                  <c:v>11</c:v>
                </c:pt>
                <c:pt idx="2">
                  <c:v>21</c:v>
                </c:pt>
                <c:pt idx="3">
                  <c:v>16</c:v>
                </c:pt>
                <c:pt idx="4">
                  <c:v>16</c:v>
                </c:pt>
                <c:pt idx="5">
                  <c:v>28</c:v>
                </c:pt>
                <c:pt idx="6">
                  <c:v>27</c:v>
                </c:pt>
                <c:pt idx="7">
                  <c:v>25</c:v>
                </c:pt>
                <c:pt idx="8">
                  <c:v>35</c:v>
                </c:pt>
                <c:pt idx="9">
                  <c:v>30</c:v>
                </c:pt>
                <c:pt idx="10">
                  <c:v>40</c:v>
                </c:pt>
                <c:pt idx="11">
                  <c:v>32</c:v>
                </c:pt>
                <c:pt idx="12">
                  <c:v>34</c:v>
                </c:pt>
                <c:pt idx="13">
                  <c:v>32</c:v>
                </c:pt>
                <c:pt idx="14">
                  <c:v>34</c:v>
                </c:pt>
                <c:pt idx="15">
                  <c:v>37</c:v>
                </c:pt>
                <c:pt idx="16">
                  <c:v>38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37</c:v>
                </c:pt>
                <c:pt idx="21">
                  <c:v>36</c:v>
                </c:pt>
                <c:pt idx="22">
                  <c:v>45</c:v>
                </c:pt>
                <c:pt idx="23">
                  <c:v>39</c:v>
                </c:pt>
                <c:pt idx="24">
                  <c:v>41</c:v>
                </c:pt>
                <c:pt idx="25">
                  <c:v>40</c:v>
                </c:pt>
                <c:pt idx="26">
                  <c:v>44</c:v>
                </c:pt>
                <c:pt idx="27">
                  <c:v>37</c:v>
                </c:pt>
                <c:pt idx="28">
                  <c:v>44</c:v>
                </c:pt>
                <c:pt idx="29">
                  <c:v>46</c:v>
                </c:pt>
                <c:pt idx="30">
                  <c:v>46</c:v>
                </c:pt>
                <c:pt idx="31">
                  <c:v>49</c:v>
                </c:pt>
                <c:pt idx="32">
                  <c:v>51</c:v>
                </c:pt>
              </c:numCache>
            </c:numRef>
          </c:yVal>
          <c:smooth val="0"/>
        </c:ser>
        <c:axId val="60657154"/>
        <c:axId val="77911093"/>
      </c:scatterChart>
      <c:valAx>
        <c:axId val="6065715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low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77911093"/>
        <c:crossesAt val="0"/>
        <c:crossBetween val="midCat"/>
      </c:valAx>
      <c:valAx>
        <c:axId val="77911093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Arial"/>
                <a:ea typeface="DejaVu Sans"/>
              </a:defRPr>
            </a:pPr>
          </a:p>
        </c:txPr>
        <c:crossAx val="6065715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Arial"/>
              <a:ea typeface="DejaVu Sans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517320</xdr:colOff>
      <xdr:row>42</xdr:row>
      <xdr:rowOff>126000</xdr:rowOff>
    </xdr:from>
    <xdr:to>
      <xdr:col>8</xdr:col>
      <xdr:colOff>348840</xdr:colOff>
      <xdr:row>59</xdr:row>
      <xdr:rowOff>120240</xdr:rowOff>
    </xdr:to>
    <xdr:graphicFrame>
      <xdr:nvGraphicFramePr>
        <xdr:cNvPr id="0" name="Diagrama de dispersión"/>
        <xdr:cNvGraphicFramePr/>
      </xdr:nvGraphicFramePr>
      <xdr:xfrm>
        <a:off x="6195600" y="8127000"/>
        <a:ext cx="5186880" cy="3232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L61"/>
  <sheetViews>
    <sheetView showFormulas="false" showGridLines="true" showRowColHeaders="true" showZeros="true" rightToLeft="false" tabSelected="true" showOutlineSymbols="true" defaultGridColor="true" view="normal" topLeftCell="A46" colorId="64" zoomScale="100" zoomScaleNormal="100" zoomScalePageLayoutView="100" workbookViewId="0">
      <selection pane="topLeft" activeCell="C47" activeCellId="0" sqref="C47"/>
    </sheetView>
  </sheetViews>
  <sheetFormatPr defaultColWidth="8.52734375" defaultRowHeight="15" zeroHeight="false" outlineLevelRow="0" outlineLevelCol="0"/>
  <cols>
    <col collapsed="false" customWidth="true" hidden="false" outlineLevel="0" max="1" min="1" style="1" width="12.8"/>
    <col collapsed="false" customWidth="true" hidden="false" outlineLevel="0" max="2" min="2" style="2" width="19.3"/>
    <col collapsed="false" customWidth="true" hidden="false" outlineLevel="0" max="3" min="3" style="2" width="33.17"/>
    <col collapsed="false" customWidth="true" hidden="false" outlineLevel="0" max="4" min="4" style="2" width="12.8"/>
    <col collapsed="false" customWidth="true" hidden="false" outlineLevel="0" max="5" min="5" style="2" width="11.3"/>
    <col collapsed="false" customWidth="true" hidden="false" outlineLevel="0" max="6" min="6" style="2" width="15.12"/>
    <col collapsed="false" customWidth="true" hidden="false" outlineLevel="0" max="8" min="8" style="1" width="13.82"/>
  </cols>
  <sheetData>
    <row r="2" customFormat="false" ht="15" hidden="false" customHeight="false" outlineLevel="0" collapsed="false">
      <c r="A2" s="3" t="s">
        <v>0</v>
      </c>
      <c r="B2" s="3"/>
      <c r="C2" s="3"/>
      <c r="D2" s="3"/>
      <c r="E2" s="3"/>
      <c r="F2" s="3"/>
      <c r="G2" s="3"/>
      <c r="H2" s="3"/>
      <c r="I2" s="3"/>
      <c r="J2" s="3"/>
      <c r="K2" s="3"/>
    </row>
    <row r="3" customFormat="false" ht="15" hidden="false" customHeight="false" outlineLevel="0" collapsed="false">
      <c r="A3" s="3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</row>
    <row r="5" customFormat="false" ht="15" hidden="false" customHeight="false" outlineLevel="0" collapsed="false">
      <c r="B5" s="4" t="s">
        <v>2</v>
      </c>
      <c r="C5" s="4" t="s">
        <v>3</v>
      </c>
    </row>
    <row r="6" customFormat="false" ht="15" hidden="false" customHeight="false" outlineLevel="0" collapsed="false">
      <c r="A6" s="5" t="s">
        <v>4</v>
      </c>
      <c r="B6" s="5" t="s">
        <v>5</v>
      </c>
      <c r="C6" s="5" t="s">
        <v>6</v>
      </c>
      <c r="D6" s="6" t="s">
        <v>7</v>
      </c>
      <c r="E6" s="6" t="s">
        <v>8</v>
      </c>
      <c r="F6" s="6" t="s">
        <v>9</v>
      </c>
      <c r="H6" s="7"/>
      <c r="I6" s="8"/>
      <c r="J6" s="8"/>
      <c r="K6" s="9"/>
      <c r="L6" s="9"/>
    </row>
    <row r="7" customFormat="false" ht="15" hidden="false" customHeight="false" outlineLevel="0" collapsed="false">
      <c r="A7" s="5" t="n">
        <v>1</v>
      </c>
      <c r="B7" s="10" t="n">
        <v>3</v>
      </c>
      <c r="C7" s="10" t="n">
        <v>5</v>
      </c>
      <c r="D7" s="11" t="n">
        <f aca="false">B7*B7</f>
        <v>9</v>
      </c>
      <c r="E7" s="11" t="n">
        <f aca="false">C7*C7</f>
        <v>25</v>
      </c>
      <c r="F7" s="11" t="n">
        <f aca="false">B7*C7</f>
        <v>15</v>
      </c>
      <c r="H7" s="12"/>
      <c r="I7" s="12"/>
      <c r="J7" s="8"/>
      <c r="K7" s="9"/>
      <c r="L7" s="9"/>
    </row>
    <row r="8" customFormat="false" ht="15" hidden="false" customHeight="false" outlineLevel="0" collapsed="false">
      <c r="A8" s="5" t="n">
        <v>2</v>
      </c>
      <c r="B8" s="10" t="n">
        <v>7</v>
      </c>
      <c r="C8" s="10" t="n">
        <v>11</v>
      </c>
      <c r="D8" s="11" t="n">
        <f aca="false">B8*B8</f>
        <v>49</v>
      </c>
      <c r="E8" s="11" t="n">
        <f aca="false">C8*C8</f>
        <v>121</v>
      </c>
      <c r="F8" s="11" t="n">
        <f aca="false">B8*C8</f>
        <v>77</v>
      </c>
      <c r="H8" s="12"/>
      <c r="I8" s="12"/>
      <c r="J8" s="8"/>
      <c r="K8" s="9"/>
      <c r="L8" s="9"/>
    </row>
    <row r="9" customFormat="false" ht="15" hidden="false" customHeight="false" outlineLevel="0" collapsed="false">
      <c r="A9" s="5" t="n">
        <v>3</v>
      </c>
      <c r="B9" s="10" t="n">
        <v>11</v>
      </c>
      <c r="C9" s="10" t="n">
        <v>21</v>
      </c>
      <c r="D9" s="11" t="n">
        <f aca="false">B9*B9</f>
        <v>121</v>
      </c>
      <c r="E9" s="11" t="n">
        <f aca="false">C9*C9</f>
        <v>441</v>
      </c>
      <c r="F9" s="11" t="n">
        <f aca="false">B9*C9</f>
        <v>231</v>
      </c>
      <c r="H9" s="12"/>
      <c r="I9" s="12"/>
      <c r="J9" s="8"/>
      <c r="K9" s="9"/>
      <c r="L9" s="9"/>
    </row>
    <row r="10" customFormat="false" ht="15" hidden="false" customHeight="false" outlineLevel="0" collapsed="false">
      <c r="A10" s="5" t="n">
        <v>4</v>
      </c>
      <c r="B10" s="10" t="n">
        <v>15</v>
      </c>
      <c r="C10" s="10" t="n">
        <v>16</v>
      </c>
      <c r="D10" s="11" t="n">
        <f aca="false">B10*B10</f>
        <v>225</v>
      </c>
      <c r="E10" s="11" t="n">
        <f aca="false">C10*C10</f>
        <v>256</v>
      </c>
      <c r="F10" s="11" t="n">
        <f aca="false">B10*C10</f>
        <v>240</v>
      </c>
      <c r="H10" s="12"/>
      <c r="I10" s="12"/>
      <c r="J10" s="8"/>
      <c r="K10" s="9"/>
      <c r="L10" s="9"/>
    </row>
    <row r="11" customFormat="false" ht="15" hidden="false" customHeight="false" outlineLevel="0" collapsed="false">
      <c r="A11" s="5" t="n">
        <v>5</v>
      </c>
      <c r="B11" s="10" t="n">
        <v>18</v>
      </c>
      <c r="C11" s="10" t="n">
        <v>16</v>
      </c>
      <c r="D11" s="11" t="n">
        <f aca="false">B11*B11</f>
        <v>324</v>
      </c>
      <c r="E11" s="11" t="n">
        <f aca="false">C11*C11</f>
        <v>256</v>
      </c>
      <c r="F11" s="11" t="n">
        <f aca="false">B11*C11</f>
        <v>288</v>
      </c>
      <c r="H11" s="12"/>
      <c r="I11" s="12"/>
      <c r="J11" s="8"/>
      <c r="K11" s="9"/>
      <c r="L11" s="9"/>
    </row>
    <row r="12" customFormat="false" ht="15" hidden="false" customHeight="false" outlineLevel="0" collapsed="false">
      <c r="A12" s="5" t="n">
        <v>6</v>
      </c>
      <c r="B12" s="10" t="n">
        <v>27</v>
      </c>
      <c r="C12" s="10" t="n">
        <v>28</v>
      </c>
      <c r="D12" s="11" t="n">
        <f aca="false">B12*B12</f>
        <v>729</v>
      </c>
      <c r="E12" s="11" t="n">
        <f aca="false">C12*C12</f>
        <v>784</v>
      </c>
      <c r="F12" s="11" t="n">
        <f aca="false">B12*C12</f>
        <v>756</v>
      </c>
      <c r="H12" s="12"/>
      <c r="I12" s="12"/>
      <c r="J12" s="8"/>
      <c r="K12" s="9"/>
      <c r="L12" s="9"/>
    </row>
    <row r="13" customFormat="false" ht="15" hidden="false" customHeight="false" outlineLevel="0" collapsed="false">
      <c r="A13" s="5" t="n">
        <v>7</v>
      </c>
      <c r="B13" s="10" t="n">
        <v>29</v>
      </c>
      <c r="C13" s="10" t="n">
        <v>27</v>
      </c>
      <c r="D13" s="11" t="n">
        <f aca="false">B13*B13</f>
        <v>841</v>
      </c>
      <c r="E13" s="11" t="n">
        <f aca="false">C13*C13</f>
        <v>729</v>
      </c>
      <c r="F13" s="11" t="n">
        <f aca="false">B13*C13</f>
        <v>783</v>
      </c>
      <c r="H13" s="12"/>
      <c r="I13" s="12"/>
      <c r="J13" s="8"/>
      <c r="K13" s="9"/>
      <c r="L13" s="9"/>
    </row>
    <row r="14" customFormat="false" ht="15" hidden="false" customHeight="false" outlineLevel="0" collapsed="false">
      <c r="A14" s="5" t="n">
        <v>8</v>
      </c>
      <c r="B14" s="10" t="n">
        <v>30</v>
      </c>
      <c r="C14" s="10" t="n">
        <v>25</v>
      </c>
      <c r="D14" s="11" t="n">
        <f aca="false">B14*B14</f>
        <v>900</v>
      </c>
      <c r="E14" s="11" t="n">
        <f aca="false">C14*C14</f>
        <v>625</v>
      </c>
      <c r="F14" s="11" t="n">
        <f aca="false">B14*C14</f>
        <v>750</v>
      </c>
      <c r="H14" s="12"/>
      <c r="I14" s="12"/>
      <c r="J14" s="8"/>
      <c r="K14" s="9"/>
      <c r="L14" s="9"/>
    </row>
    <row r="15" customFormat="false" ht="15" hidden="false" customHeight="false" outlineLevel="0" collapsed="false">
      <c r="A15" s="5" t="n">
        <v>9</v>
      </c>
      <c r="B15" s="10" t="n">
        <v>30</v>
      </c>
      <c r="C15" s="10" t="n">
        <v>35</v>
      </c>
      <c r="D15" s="11" t="n">
        <f aca="false">B15*B15</f>
        <v>900</v>
      </c>
      <c r="E15" s="11" t="n">
        <f aca="false">C15*C15</f>
        <v>1225</v>
      </c>
      <c r="F15" s="11" t="n">
        <f aca="false">B15*C15</f>
        <v>1050</v>
      </c>
    </row>
    <row r="16" customFormat="false" ht="15" hidden="false" customHeight="false" outlineLevel="0" collapsed="false">
      <c r="A16" s="5" t="n">
        <v>10</v>
      </c>
      <c r="B16" s="10" t="n">
        <v>31</v>
      </c>
      <c r="C16" s="10" t="n">
        <v>30</v>
      </c>
      <c r="D16" s="11" t="n">
        <f aca="false">B16*B16</f>
        <v>961</v>
      </c>
      <c r="E16" s="11" t="n">
        <f aca="false">C16*C16</f>
        <v>900</v>
      </c>
      <c r="F16" s="11" t="n">
        <f aca="false">B16*C16</f>
        <v>930</v>
      </c>
    </row>
    <row r="17" customFormat="false" ht="15" hidden="false" customHeight="false" outlineLevel="0" collapsed="false">
      <c r="A17" s="5" t="n">
        <v>11</v>
      </c>
      <c r="B17" s="10" t="n">
        <v>31</v>
      </c>
      <c r="C17" s="10" t="n">
        <v>40</v>
      </c>
      <c r="D17" s="11" t="n">
        <f aca="false">B17*B17</f>
        <v>961</v>
      </c>
      <c r="E17" s="11" t="n">
        <f aca="false">C17*C17</f>
        <v>1600</v>
      </c>
      <c r="F17" s="11" t="n">
        <f aca="false">B17*C17</f>
        <v>1240</v>
      </c>
    </row>
    <row r="18" customFormat="false" ht="15" hidden="false" customHeight="false" outlineLevel="0" collapsed="false">
      <c r="A18" s="5" t="n">
        <v>12</v>
      </c>
      <c r="B18" s="10" t="n">
        <v>32</v>
      </c>
      <c r="C18" s="10" t="n">
        <v>32</v>
      </c>
      <c r="D18" s="11" t="n">
        <f aca="false">B18*B18</f>
        <v>1024</v>
      </c>
      <c r="E18" s="11" t="n">
        <f aca="false">C18*C18</f>
        <v>1024</v>
      </c>
      <c r="F18" s="11" t="n">
        <f aca="false">B18*C18</f>
        <v>1024</v>
      </c>
    </row>
    <row r="19" customFormat="false" ht="15" hidden="false" customHeight="false" outlineLevel="0" collapsed="false">
      <c r="A19" s="5" t="n">
        <v>13</v>
      </c>
      <c r="B19" s="10" t="n">
        <v>33</v>
      </c>
      <c r="C19" s="10" t="n">
        <v>34</v>
      </c>
      <c r="D19" s="11" t="n">
        <f aca="false">B19*B19</f>
        <v>1089</v>
      </c>
      <c r="E19" s="11" t="n">
        <f aca="false">C19*C19</f>
        <v>1156</v>
      </c>
      <c r="F19" s="11" t="n">
        <f aca="false">B19*C19</f>
        <v>1122</v>
      </c>
    </row>
    <row r="20" customFormat="false" ht="15" hidden="false" customHeight="false" outlineLevel="0" collapsed="false">
      <c r="A20" s="5" t="n">
        <v>14</v>
      </c>
      <c r="B20" s="10" t="n">
        <v>33</v>
      </c>
      <c r="C20" s="10" t="n">
        <v>32</v>
      </c>
      <c r="D20" s="11" t="n">
        <f aca="false">B20*B20</f>
        <v>1089</v>
      </c>
      <c r="E20" s="11" t="n">
        <f aca="false">C20*C20</f>
        <v>1024</v>
      </c>
      <c r="F20" s="11" t="n">
        <f aca="false">B20*C20</f>
        <v>1056</v>
      </c>
    </row>
    <row r="21" customFormat="false" ht="15" hidden="false" customHeight="false" outlineLevel="0" collapsed="false">
      <c r="A21" s="5" t="n">
        <v>15</v>
      </c>
      <c r="B21" s="10" t="n">
        <v>34</v>
      </c>
      <c r="C21" s="10" t="n">
        <v>34</v>
      </c>
      <c r="D21" s="11" t="n">
        <f aca="false">B21*B21</f>
        <v>1156</v>
      </c>
      <c r="E21" s="11" t="n">
        <f aca="false">C21*C21</f>
        <v>1156</v>
      </c>
      <c r="F21" s="11" t="n">
        <f aca="false">B21*C21</f>
        <v>1156</v>
      </c>
    </row>
    <row r="22" customFormat="false" ht="15" hidden="false" customHeight="false" outlineLevel="0" collapsed="false">
      <c r="A22" s="5" t="n">
        <v>16</v>
      </c>
      <c r="B22" s="10" t="n">
        <v>36</v>
      </c>
      <c r="C22" s="10" t="n">
        <v>37</v>
      </c>
      <c r="D22" s="11" t="n">
        <f aca="false">B22*B22</f>
        <v>1296</v>
      </c>
      <c r="E22" s="11" t="n">
        <f aca="false">C22*C22</f>
        <v>1369</v>
      </c>
      <c r="F22" s="11" t="n">
        <f aca="false">B22*C22</f>
        <v>1332</v>
      </c>
    </row>
    <row r="23" customFormat="false" ht="15" hidden="false" customHeight="false" outlineLevel="0" collapsed="false">
      <c r="A23" s="5" t="n">
        <v>17</v>
      </c>
      <c r="B23" s="10" t="n">
        <v>36</v>
      </c>
      <c r="C23" s="10" t="n">
        <v>38</v>
      </c>
      <c r="D23" s="11" t="n">
        <f aca="false">B23*B23</f>
        <v>1296</v>
      </c>
      <c r="E23" s="11" t="n">
        <f aca="false">C23*C23</f>
        <v>1444</v>
      </c>
      <c r="F23" s="11" t="n">
        <f aca="false">B23*C23</f>
        <v>1368</v>
      </c>
    </row>
    <row r="24" customFormat="false" ht="15" hidden="false" customHeight="false" outlineLevel="0" collapsed="false">
      <c r="A24" s="5" t="n">
        <v>18</v>
      </c>
      <c r="B24" s="10" t="n">
        <v>36</v>
      </c>
      <c r="C24" s="10" t="n">
        <v>34</v>
      </c>
      <c r="D24" s="11" t="n">
        <f aca="false">B24*B24</f>
        <v>1296</v>
      </c>
      <c r="E24" s="11" t="n">
        <f aca="false">C24*C24</f>
        <v>1156</v>
      </c>
      <c r="F24" s="11" t="n">
        <f aca="false">B24*C24</f>
        <v>1224</v>
      </c>
    </row>
    <row r="25" customFormat="false" ht="15" hidden="false" customHeight="false" outlineLevel="0" collapsed="false">
      <c r="A25" s="5" t="n">
        <v>19</v>
      </c>
      <c r="B25" s="10" t="n">
        <v>37</v>
      </c>
      <c r="C25" s="10" t="n">
        <v>36</v>
      </c>
      <c r="D25" s="11" t="n">
        <f aca="false">B25*B25</f>
        <v>1369</v>
      </c>
      <c r="E25" s="11" t="n">
        <f aca="false">C25*C25</f>
        <v>1296</v>
      </c>
      <c r="F25" s="11" t="n">
        <f aca="false">B25*C25</f>
        <v>1332</v>
      </c>
    </row>
    <row r="26" customFormat="false" ht="15" hidden="false" customHeight="false" outlineLevel="0" collapsed="false">
      <c r="A26" s="5" t="n">
        <v>20</v>
      </c>
      <c r="B26" s="10" t="n">
        <v>38</v>
      </c>
      <c r="C26" s="10" t="n">
        <v>38</v>
      </c>
      <c r="D26" s="11" t="n">
        <f aca="false">B26*B26</f>
        <v>1444</v>
      </c>
      <c r="E26" s="11" t="n">
        <f aca="false">C26*C26</f>
        <v>1444</v>
      </c>
      <c r="F26" s="11" t="n">
        <f aca="false">B26*C26</f>
        <v>1444</v>
      </c>
    </row>
    <row r="27" customFormat="false" ht="15" hidden="false" customHeight="false" outlineLevel="0" collapsed="false">
      <c r="A27" s="5" t="n">
        <v>21</v>
      </c>
      <c r="B27" s="10" t="n">
        <v>39</v>
      </c>
      <c r="C27" s="10" t="n">
        <v>37</v>
      </c>
      <c r="D27" s="11" t="n">
        <f aca="false">B27*B27</f>
        <v>1521</v>
      </c>
      <c r="E27" s="11" t="n">
        <f aca="false">C27*C27</f>
        <v>1369</v>
      </c>
      <c r="F27" s="11" t="n">
        <f aca="false">B27*C27</f>
        <v>1443</v>
      </c>
      <c r="G27" s="8"/>
      <c r="H27" s="8"/>
    </row>
    <row r="28" customFormat="false" ht="15" hidden="false" customHeight="false" outlineLevel="0" collapsed="false">
      <c r="A28" s="5" t="n">
        <v>22</v>
      </c>
      <c r="B28" s="10" t="n">
        <v>39</v>
      </c>
      <c r="C28" s="10" t="n">
        <v>36</v>
      </c>
      <c r="D28" s="11" t="n">
        <f aca="false">B28*B28</f>
        <v>1521</v>
      </c>
      <c r="E28" s="11" t="n">
        <f aca="false">C28*C28</f>
        <v>1296</v>
      </c>
      <c r="F28" s="11" t="n">
        <f aca="false">B28*C28</f>
        <v>1404</v>
      </c>
      <c r="G28" s="8"/>
      <c r="H28" s="8"/>
    </row>
    <row r="29" customFormat="false" ht="15" hidden="false" customHeight="false" outlineLevel="0" collapsed="false">
      <c r="A29" s="5" t="n">
        <v>23</v>
      </c>
      <c r="B29" s="10" t="n">
        <v>39</v>
      </c>
      <c r="C29" s="10" t="n">
        <v>45</v>
      </c>
      <c r="D29" s="11" t="n">
        <f aca="false">B29*B29</f>
        <v>1521</v>
      </c>
      <c r="E29" s="11" t="n">
        <f aca="false">C29*C29</f>
        <v>2025</v>
      </c>
      <c r="F29" s="11" t="n">
        <f aca="false">B29*C29</f>
        <v>1755</v>
      </c>
      <c r="G29" s="8"/>
      <c r="H29" s="8"/>
    </row>
    <row r="30" customFormat="false" ht="15" hidden="false" customHeight="false" outlineLevel="0" collapsed="false">
      <c r="A30" s="5" t="n">
        <v>24</v>
      </c>
      <c r="B30" s="10" t="n">
        <v>40</v>
      </c>
      <c r="C30" s="10" t="n">
        <v>39</v>
      </c>
      <c r="D30" s="11" t="n">
        <f aca="false">B30*B30</f>
        <v>1600</v>
      </c>
      <c r="E30" s="11" t="n">
        <f aca="false">C30*C30</f>
        <v>1521</v>
      </c>
      <c r="F30" s="11" t="n">
        <f aca="false">B30*C30</f>
        <v>1560</v>
      </c>
    </row>
    <row r="31" customFormat="false" ht="15" hidden="false" customHeight="false" outlineLevel="0" collapsed="false">
      <c r="A31" s="5" t="n">
        <v>25</v>
      </c>
      <c r="B31" s="10" t="n">
        <v>41</v>
      </c>
      <c r="C31" s="10" t="n">
        <v>41</v>
      </c>
      <c r="D31" s="11" t="n">
        <f aca="false">B31*B31</f>
        <v>1681</v>
      </c>
      <c r="E31" s="11" t="n">
        <f aca="false">C31*C31</f>
        <v>1681</v>
      </c>
      <c r="F31" s="11" t="n">
        <f aca="false">B31*C31</f>
        <v>1681</v>
      </c>
    </row>
    <row r="32" customFormat="false" ht="15" hidden="false" customHeight="false" outlineLevel="0" collapsed="false">
      <c r="A32" s="5" t="n">
        <v>26</v>
      </c>
      <c r="B32" s="10" t="n">
        <v>42</v>
      </c>
      <c r="C32" s="10" t="n">
        <v>40</v>
      </c>
      <c r="D32" s="11" t="n">
        <f aca="false">B32*B32</f>
        <v>1764</v>
      </c>
      <c r="E32" s="11" t="n">
        <f aca="false">C32*C32</f>
        <v>1600</v>
      </c>
      <c r="F32" s="11" t="n">
        <f aca="false">B32*C32</f>
        <v>1680</v>
      </c>
    </row>
    <row r="33" customFormat="false" ht="15" hidden="false" customHeight="false" outlineLevel="0" collapsed="false">
      <c r="A33" s="5" t="n">
        <v>27</v>
      </c>
      <c r="B33" s="10" t="n">
        <v>42</v>
      </c>
      <c r="C33" s="10" t="n">
        <v>44</v>
      </c>
      <c r="D33" s="11" t="n">
        <f aca="false">B33*B33</f>
        <v>1764</v>
      </c>
      <c r="E33" s="11" t="n">
        <f aca="false">C33*C33</f>
        <v>1936</v>
      </c>
      <c r="F33" s="11" t="n">
        <f aca="false">B33*C33</f>
        <v>1848</v>
      </c>
      <c r="G33" s="8"/>
      <c r="H33" s="8"/>
    </row>
    <row r="34" customFormat="false" ht="15" hidden="false" customHeight="false" outlineLevel="0" collapsed="false">
      <c r="A34" s="5" t="n">
        <v>28</v>
      </c>
      <c r="B34" s="10" t="n">
        <v>43</v>
      </c>
      <c r="C34" s="10" t="n">
        <v>37</v>
      </c>
      <c r="D34" s="11" t="n">
        <f aca="false">B34*B34</f>
        <v>1849</v>
      </c>
      <c r="E34" s="11" t="n">
        <f aca="false">C34*C34</f>
        <v>1369</v>
      </c>
      <c r="F34" s="11" t="n">
        <f aca="false">B34*C34</f>
        <v>1591</v>
      </c>
      <c r="G34" s="8"/>
      <c r="H34" s="8"/>
    </row>
    <row r="35" customFormat="false" ht="15" hidden="false" customHeight="false" outlineLevel="0" collapsed="false">
      <c r="A35" s="5" t="n">
        <v>29</v>
      </c>
      <c r="B35" s="10" t="n">
        <v>44</v>
      </c>
      <c r="C35" s="10" t="n">
        <v>44</v>
      </c>
      <c r="D35" s="11" t="n">
        <f aca="false">B35*B35</f>
        <v>1936</v>
      </c>
      <c r="E35" s="11" t="n">
        <f aca="false">C35*C35</f>
        <v>1936</v>
      </c>
      <c r="F35" s="11" t="n">
        <f aca="false">B35*C35</f>
        <v>1936</v>
      </c>
      <c r="G35" s="8"/>
      <c r="H35" s="8"/>
    </row>
    <row r="36" customFormat="false" ht="15" hidden="false" customHeight="false" outlineLevel="0" collapsed="false">
      <c r="A36" s="5" t="n">
        <v>30</v>
      </c>
      <c r="B36" s="10" t="n">
        <v>45</v>
      </c>
      <c r="C36" s="10" t="n">
        <v>46</v>
      </c>
      <c r="D36" s="11" t="n">
        <f aca="false">B36*B36</f>
        <v>2025</v>
      </c>
      <c r="E36" s="11" t="n">
        <f aca="false">C36*C36</f>
        <v>2116</v>
      </c>
      <c r="F36" s="11" t="n">
        <f aca="false">B36*C36</f>
        <v>2070</v>
      </c>
      <c r="G36" s="8"/>
      <c r="H36" s="8"/>
    </row>
    <row r="37" customFormat="false" ht="15" hidden="false" customHeight="false" outlineLevel="0" collapsed="false">
      <c r="A37" s="5" t="n">
        <v>31</v>
      </c>
      <c r="B37" s="10" t="n">
        <v>46</v>
      </c>
      <c r="C37" s="10" t="n">
        <v>46</v>
      </c>
      <c r="D37" s="11" t="n">
        <f aca="false">B37*B37</f>
        <v>2116</v>
      </c>
      <c r="E37" s="11" t="n">
        <f aca="false">C37*C37</f>
        <v>2116</v>
      </c>
      <c r="F37" s="11" t="n">
        <f aca="false">B37*C37</f>
        <v>2116</v>
      </c>
      <c r="G37" s="8"/>
      <c r="H37" s="8"/>
    </row>
    <row r="38" customFormat="false" ht="15" hidden="false" customHeight="false" outlineLevel="0" collapsed="false">
      <c r="A38" s="5" t="n">
        <v>32</v>
      </c>
      <c r="B38" s="10" t="n">
        <v>47</v>
      </c>
      <c r="C38" s="10" t="n">
        <v>49</v>
      </c>
      <c r="D38" s="11" t="n">
        <f aca="false">B38*B38</f>
        <v>2209</v>
      </c>
      <c r="E38" s="11" t="n">
        <f aca="false">C38*C38</f>
        <v>2401</v>
      </c>
      <c r="F38" s="11" t="n">
        <f aca="false">B38*C38</f>
        <v>2303</v>
      </c>
      <c r="G38" s="8"/>
      <c r="H38" s="8"/>
    </row>
    <row r="39" customFormat="false" ht="15" hidden="false" customHeight="false" outlineLevel="0" collapsed="false">
      <c r="A39" s="5" t="n">
        <v>33</v>
      </c>
      <c r="B39" s="10" t="n">
        <v>50</v>
      </c>
      <c r="C39" s="10" t="n">
        <v>51</v>
      </c>
      <c r="D39" s="11" t="n">
        <f aca="false">B39*B39</f>
        <v>2500</v>
      </c>
      <c r="E39" s="11" t="n">
        <f aca="false">C39*C39</f>
        <v>2601</v>
      </c>
      <c r="F39" s="11" t="n">
        <f aca="false">B39*C39</f>
        <v>2550</v>
      </c>
      <c r="G39" s="8"/>
      <c r="H39" s="8"/>
    </row>
    <row r="40" customFormat="false" ht="15" hidden="false" customHeight="false" outlineLevel="0" collapsed="false">
      <c r="A40" s="13"/>
      <c r="B40" s="14" t="n">
        <f aca="false">SUM(B7:B39)</f>
        <v>1104</v>
      </c>
      <c r="C40" s="14" t="n">
        <f aca="false">SUM(C7:C39)</f>
        <v>1124</v>
      </c>
      <c r="D40" s="14" t="n">
        <f aca="false">SUM(D7:D39)</f>
        <v>41086</v>
      </c>
      <c r="E40" s="14" t="n">
        <f aca="false">SUM(E7:E39)</f>
        <v>41998</v>
      </c>
      <c r="F40" s="14" t="n">
        <f aca="false">SUM(F7:F39)</f>
        <v>41355</v>
      </c>
      <c r="G40" s="8"/>
      <c r="H40" s="8"/>
    </row>
    <row r="41" customFormat="false" ht="15" hidden="false" customHeight="false" outlineLevel="0" collapsed="false">
      <c r="D41" s="1"/>
      <c r="E41" s="1"/>
      <c r="F41" s="9"/>
      <c r="G41" s="8"/>
      <c r="H41" s="8"/>
    </row>
    <row r="42" customFormat="false" ht="15" hidden="false" customHeight="false" outlineLevel="0" collapsed="false">
      <c r="D42" s="1"/>
      <c r="E42" s="1"/>
      <c r="F42" s="9"/>
      <c r="G42" s="8"/>
      <c r="H42" s="8"/>
    </row>
    <row r="43" customFormat="false" ht="15" hidden="false" customHeight="false" outlineLevel="0" collapsed="false">
      <c r="D43" s="1"/>
      <c r="E43" s="1"/>
      <c r="F43" s="9"/>
      <c r="G43" s="8"/>
      <c r="H43" s="8"/>
    </row>
    <row r="44" customFormat="false" ht="15" hidden="false" customHeight="false" outlineLevel="0" collapsed="false">
      <c r="A44" s="15" t="s">
        <v>10</v>
      </c>
      <c r="B44" s="15"/>
      <c r="C44" s="15"/>
      <c r="D44" s="15"/>
      <c r="E44" s="1"/>
      <c r="F44" s="9"/>
      <c r="G44" s="8"/>
      <c r="H44" s="8"/>
    </row>
    <row r="45" customFormat="false" ht="15" hidden="false" customHeight="false" outlineLevel="0" collapsed="false">
      <c r="A45" s="15" t="s">
        <v>11</v>
      </c>
      <c r="B45" s="15"/>
      <c r="C45" s="15"/>
      <c r="D45" s="15"/>
      <c r="E45" s="9"/>
      <c r="F45" s="9"/>
      <c r="G45" s="8"/>
      <c r="H45" s="8"/>
    </row>
    <row r="46" customFormat="false" ht="15" hidden="false" customHeight="false" outlineLevel="0" collapsed="false">
      <c r="A46" s="8"/>
      <c r="B46" s="9"/>
      <c r="C46" s="9"/>
      <c r="D46" s="9"/>
      <c r="E46" s="9"/>
      <c r="F46" s="9"/>
      <c r="G46" s="8"/>
      <c r="H46" s="8"/>
    </row>
    <row r="47" customFormat="false" ht="15" hidden="false" customHeight="false" outlineLevel="0" collapsed="false">
      <c r="A47" s="8"/>
      <c r="B47" s="9"/>
      <c r="C47" s="9"/>
      <c r="D47" s="9"/>
      <c r="E47" s="9"/>
      <c r="F47" s="9"/>
      <c r="G47" s="8"/>
      <c r="H47" s="8"/>
    </row>
    <row r="48" customFormat="false" ht="15" hidden="false" customHeight="false" outlineLevel="0" collapsed="false">
      <c r="A48" s="16" t="s">
        <v>12</v>
      </c>
      <c r="B48" s="17" t="n">
        <f aca="false">COUNT(A7:A39)</f>
        <v>33</v>
      </c>
      <c r="C48" s="9"/>
      <c r="D48" s="9"/>
      <c r="E48" s="9"/>
      <c r="F48" s="9"/>
      <c r="G48" s="8"/>
      <c r="H48" s="8"/>
    </row>
    <row r="49" customFormat="false" ht="15" hidden="false" customHeight="false" outlineLevel="0" collapsed="false">
      <c r="A49" s="16" t="s">
        <v>13</v>
      </c>
      <c r="B49" s="17" t="n">
        <f aca="false">B40/B48</f>
        <v>33.4545454545455</v>
      </c>
      <c r="C49" s="9"/>
      <c r="D49" s="9"/>
      <c r="E49" s="9"/>
      <c r="F49" s="9"/>
      <c r="G49" s="8"/>
      <c r="H49" s="8"/>
    </row>
    <row r="50" customFormat="false" ht="15" hidden="false" customHeight="false" outlineLevel="0" collapsed="false">
      <c r="A50" s="16" t="s">
        <v>14</v>
      </c>
      <c r="B50" s="17" t="n">
        <f aca="false">C40/B48</f>
        <v>34.0606060606061</v>
      </c>
      <c r="C50" s="9"/>
      <c r="D50" s="9"/>
      <c r="E50" s="9"/>
      <c r="F50" s="9"/>
      <c r="G50" s="8"/>
      <c r="H50" s="8"/>
    </row>
    <row r="51" customFormat="false" ht="15" hidden="false" customHeight="false" outlineLevel="0" collapsed="false">
      <c r="A51" s="16" t="s">
        <v>15</v>
      </c>
      <c r="B51" s="17" t="n">
        <f aca="false">(F40-(B48*B49*B50))/(D40-(B48*(B49*B49)))</f>
        <v>0.903643210579321</v>
      </c>
      <c r="C51" s="9"/>
      <c r="D51" s="9"/>
      <c r="E51" s="9"/>
      <c r="F51" s="9"/>
      <c r="G51" s="8"/>
      <c r="H51" s="8"/>
    </row>
    <row r="52" customFormat="false" ht="15" hidden="false" customHeight="false" outlineLevel="0" collapsed="false">
      <c r="A52" s="16" t="s">
        <v>16</v>
      </c>
      <c r="B52" s="17" t="n">
        <f aca="false">B50-(B51*B49)</f>
        <v>3.82963319758879</v>
      </c>
      <c r="C52" s="9"/>
      <c r="D52" s="9"/>
      <c r="E52" s="9"/>
      <c r="F52" s="9"/>
      <c r="G52" s="8"/>
      <c r="H52" s="8"/>
    </row>
    <row r="53" customFormat="false" ht="15" hidden="false" customHeight="false" outlineLevel="0" collapsed="false">
      <c r="A53" s="8"/>
      <c r="B53" s="9"/>
      <c r="C53" s="9"/>
      <c r="D53" s="9"/>
      <c r="E53" s="9"/>
      <c r="F53" s="9"/>
      <c r="G53" s="8"/>
      <c r="H53" s="8"/>
    </row>
    <row r="54" customFormat="false" ht="15" hidden="false" customHeight="false" outlineLevel="0" collapsed="false">
      <c r="A54" s="18" t="s">
        <v>17</v>
      </c>
      <c r="B54" s="18"/>
      <c r="C54" s="19"/>
      <c r="D54" s="9"/>
      <c r="E54" s="9"/>
      <c r="F54" s="9"/>
      <c r="G54" s="8"/>
      <c r="H54" s="8"/>
    </row>
    <row r="55" customFormat="false" ht="15" hidden="false" customHeight="false" outlineLevel="0" collapsed="false">
      <c r="A55" s="20" t="n">
        <f aca="false">B52+B51*100</f>
        <v>94.1939542555209</v>
      </c>
      <c r="B55" s="19"/>
      <c r="C55" s="19"/>
    </row>
    <row r="56" customFormat="false" ht="15" hidden="false" customHeight="false" outlineLevel="0" collapsed="false">
      <c r="A56" s="18" t="s">
        <v>18</v>
      </c>
      <c r="B56" s="18"/>
      <c r="C56" s="21"/>
    </row>
    <row r="57" customFormat="false" ht="15" hidden="false" customHeight="false" outlineLevel="0" collapsed="false">
      <c r="A57" s="21" t="n">
        <f aca="false">SQRT((E40-(B52*C40)-(B51*F40))/(B48-2))</f>
        <v>3.22953762995617</v>
      </c>
      <c r="B57" s="21"/>
      <c r="C57" s="21"/>
    </row>
    <row r="58" customFormat="false" ht="15" hidden="false" customHeight="false" outlineLevel="0" collapsed="false">
      <c r="A58" s="18" t="s">
        <v>19</v>
      </c>
      <c r="B58" s="18"/>
      <c r="C58" s="18"/>
    </row>
    <row r="59" customFormat="false" ht="15" hidden="false" customHeight="false" outlineLevel="0" collapsed="false">
      <c r="A59" s="21" t="n">
        <f aca="false">((B48*F40)-(B40*C40)) / SQRT(((B48*D40)-(POWER(B40,2)))*((B48*E40)-(POWER(C40,2))))</f>
        <v>0.955479356665745</v>
      </c>
      <c r="B59" s="21"/>
      <c r="C59" s="21"/>
    </row>
    <row r="60" customFormat="false" ht="15" hidden="false" customHeight="false" outlineLevel="0" collapsed="false">
      <c r="A60" s="18" t="s">
        <v>20</v>
      </c>
      <c r="B60" s="18"/>
      <c r="C60" s="21"/>
    </row>
    <row r="61" customFormat="false" ht="15" hidden="false" customHeight="false" outlineLevel="0" collapsed="false">
      <c r="A61" s="21" t="n">
        <f aca="false">POWER(A59,2)</f>
        <v>0.912940801014387</v>
      </c>
      <c r="B61" s="22"/>
      <c r="C61" s="22"/>
    </row>
  </sheetData>
  <mergeCells count="8">
    <mergeCell ref="A2:K2"/>
    <mergeCell ref="A3:K3"/>
    <mergeCell ref="A44:C44"/>
    <mergeCell ref="A45:C45"/>
    <mergeCell ref="A54:B54"/>
    <mergeCell ref="A56:B56"/>
    <mergeCell ref="A58:C58"/>
    <mergeCell ref="A60:B60"/>
  </mergeCell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1127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2024-12-24T17:20:31Z</dcterms:modified>
  <cp:revision>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