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501\Documents\"/>
    </mc:Choice>
  </mc:AlternateContent>
  <xr:revisionPtr revIDLastSave="0" documentId="8_{A7226184-F1A1-4F11-9C2E-B20EA3804415}" xr6:coauthVersionLast="47" xr6:coauthVersionMax="47" xr10:uidLastSave="{00000000-0000-0000-0000-000000000000}"/>
  <bookViews>
    <workbookView xWindow="0" yWindow="0" windowWidth="28800" windowHeight="12105" tabRatio="522" firstSheet="1" xr2:uid="{00000000-000D-0000-FFFF-FFFF00000000}"/>
  </bookViews>
  <sheets>
    <sheet name="Backlog del Producto" sheetId="8" r:id="rId1"/>
    <sheet name="Sprints" sheetId="7" r:id="rId2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_xlnm.Print_Area" localSheetId="0">'Backlog del Producto'!$B:$P</definedName>
    <definedName name="ProductBacklog">'Backlog del Producto'!$B$5:$P$189</definedName>
    <definedName name="RealizedSpeed">OFFSET(#REF!,1,0,#REF!,1)</definedName>
    <definedName name="Sprint">'Backlog del Producto'!$N$7:$N$189</definedName>
    <definedName name="SprintCount">#REF!</definedName>
    <definedName name="SprintsInTrend">#REF!</definedName>
    <definedName name="SprintTasks">#REF!</definedName>
    <definedName name="Status">'Backlog del Producto'!$O$7:$O$189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C5" i="7"/>
  <c r="C6" i="7"/>
  <c r="C7" i="7"/>
  <c r="C9" i="7"/>
  <c r="B9" i="7" s="1"/>
  <c r="C10" i="7"/>
  <c r="B10" i="7" s="1"/>
  <c r="C11" i="7"/>
  <c r="B11" i="7" s="1"/>
  <c r="C12" i="7"/>
  <c r="B12" i="7" s="1"/>
  <c r="C13" i="7"/>
  <c r="B13" i="7" s="1"/>
  <c r="C14" i="7"/>
  <c r="B14" i="7" s="1"/>
  <c r="C15" i="7"/>
  <c r="B15" i="7" s="1"/>
  <c r="C16" i="7"/>
  <c r="B16" i="7" s="1"/>
  <c r="C17" i="7"/>
  <c r="B17" i="7" s="1"/>
  <c r="F18" i="7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F6" i="7"/>
  <c r="F7" i="7"/>
  <c r="F9" i="7"/>
  <c r="E5" i="7" l="1"/>
  <c r="E4" i="7"/>
  <c r="E9" i="7"/>
  <c r="E7" i="7" l="1"/>
  <c r="E6" i="7"/>
  <c r="F10" i="7"/>
  <c r="E10" i="7"/>
  <c r="F11" i="7" l="1"/>
  <c r="E11" i="7"/>
  <c r="F12" i="7" l="1"/>
  <c r="E12" i="7"/>
  <c r="F13" i="7" l="1"/>
  <c r="E13" i="7"/>
  <c r="F14" i="7" l="1"/>
  <c r="E14" i="7"/>
  <c r="F15" i="7" l="1"/>
  <c r="E15" i="7"/>
  <c r="F16" i="7" l="1"/>
  <c r="E16" i="7"/>
  <c r="F17" i="7" l="1"/>
  <c r="E1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Hector Bravo Consultor GE</author>
    <author>Petri Heiramo</author>
    <author>Hector Bravo</author>
  </authors>
  <commentList>
    <comment ref="B6" authorId="0" shapeId="0" xr:uid="{00000000-0006-0000-0000-000001000000}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 xr:uid="{00000000-0006-0000-0000-000002000000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 xr:uid="{00000000-0006-0000-0000-000003000000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6" authorId="2" shapeId="0" xr:uid="{00000000-0006-0000-0000-000005000000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 xr:uid="{00000000-0006-0000-0000-000006000000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<sst xmlns="http://schemas.openxmlformats.org/spreadsheetml/2006/main" count="165" uniqueCount="158">
  <si>
    <t>Backlog del Producto</t>
  </si>
  <si>
    <t>Por Hacer</t>
  </si>
  <si>
    <t>Nombre del Proyecto:</t>
  </si>
  <si>
    <t xml:space="preserve"> 
Optimización del Sistema de Turnos y Gestión de Servicios en Talleres de Reparación de Vehículos </t>
  </si>
  <si>
    <t>En Progreso</t>
  </si>
  <si>
    <t>Dueño del Producto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</si>
  <si>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</si>
  <si>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</si>
  <si>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</si>
  <si>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</si>
  <si>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</si>
  <si>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</si>
  <si>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</si>
  <si>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</si>
  <si>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</si>
  <si>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</si>
  <si>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</si>
  <si>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</si>
  <si>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</si>
  <si>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</si>
  <si>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</si>
  <si>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</si>
  <si>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</si>
  <si>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</si>
  <si>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</si>
  <si>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</si>
  <si>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</si>
  <si>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Registro en la Aplicación</t>
  </si>
  <si>
    <t>Quiero poder registrarme por primera vez con un usuario y contraseña.</t>
  </si>
  <si>
    <t>Para acceder directamente a los servicios ofrecidos por la empresa.</t>
  </si>
  <si>
    <t>Capacidad de crear una cuenta con usuario y contraseña para acceder a la aplicación.</t>
  </si>
  <si>
    <t>EPIC02</t>
  </si>
  <si>
    <t>Registro de Nuevo Vehículo</t>
  </si>
  <si>
    <t>poder registrar un nuevo vehículo en la aplicación.</t>
  </si>
  <si>
    <t>llevar un seguimiento de su mantenimiento y reparaciones.</t>
  </si>
  <si>
    <t xml:space="preserve"> Funcionalidad para añadir información detallada de </t>
  </si>
  <si>
    <t>EPIC03</t>
  </si>
  <si>
    <t>Actualización de Información del Vehículo:</t>
  </si>
  <si>
    <t>poder actualizar la información de mi vehículo, como el modelo o la placa, si es necesario.</t>
  </si>
  <si>
    <t>tener un control total de la trazabilidad en el taller.</t>
  </si>
  <si>
    <t xml:space="preserve">Posibilidad de editar la información del vehículo </t>
  </si>
  <si>
    <t>EPIC04</t>
  </si>
  <si>
    <t>Búsqueda de Servicios:</t>
  </si>
  <si>
    <t>poder buscar directamente los servicios que solicito para el vehículo registrado.</t>
  </si>
  <si>
    <t>llegar directamente a la reparación o mantenimiento asignado sin necesidad de diagnóstico previo.</t>
  </si>
  <si>
    <t>Funcionalidad para buscar y seleccionar los servicios deseados desde la aplicación.</t>
  </si>
  <si>
    <t>EPIC05</t>
  </si>
  <si>
    <t>Visualización de Turnos y Horarios de Entrega:</t>
  </si>
  <si>
    <t>ver en la aplicación el turno, día y horario estimado de entrega, así como el mecánico asignado.</t>
  </si>
  <si>
    <t>planificar la recogida del vehículo de manera efectiva.</t>
  </si>
  <si>
    <t>Acceso a información detallada sobre el turno y horario de entrega del vehículo.</t>
  </si>
  <si>
    <t>EPIC06</t>
  </si>
  <si>
    <t>Recepción de Alertas y Recordatorios:</t>
  </si>
  <si>
    <t>recibir alertas sobre problemas mecánicos o fallos en mis vehículos.</t>
  </si>
  <si>
    <t xml:space="preserve">tomar medidas preventivas a tiempo y mantener la trazabilidad óptima del vehículo.
</t>
  </si>
  <si>
    <t xml:space="preserve"> Notificaciones automáticas sobre problemas mecánicos y recordatorios de tareas de mantenimiento.</t>
  </si>
  <si>
    <t>EPIC07</t>
  </si>
  <si>
    <t>Notificaciones de Tareas de Mantenimiento</t>
  </si>
  <si>
    <t>recibir recordatorios automáticos sobre las próximas tareas de mantenimiento de mis vehículos.</t>
  </si>
  <si>
    <t>no olvidar fechas de entrega del vehículo al taller para realizar estas tareas.</t>
  </si>
  <si>
    <t xml:space="preserve">Notificaciones programadas sobre tareas de mantenimiento próximas.
</t>
  </si>
  <si>
    <t>EPIC08</t>
  </si>
  <si>
    <t>Notificación de Finalización de Servicio:</t>
  </si>
  <si>
    <t>recibir una notificación cuando mi vehículo esté listo para ser recogido del taller después de una reparación o mantenimiento.</t>
  </si>
  <si>
    <t>evitar retrasos en la recogida del vehículo.</t>
  </si>
  <si>
    <t>Notificación cuando el vehículo esté listo para ser recogido y la factura pendiente haya sido pagada.</t>
  </si>
  <si>
    <t>EPIC09</t>
  </si>
  <si>
    <t>Recepción de Información Útil</t>
  </si>
  <si>
    <t>que llegue a mi correo registrado y a mi red social (WhatsApp) información sobre el proceso realizado en mi vehículo y consejos de mantenimiento.</t>
  </si>
  <si>
    <t>estar informado sobre los procesos y mantenimientos pendientes en mi vehículo.</t>
  </si>
  <si>
    <t>Recepción de información detallada sobre el proceso realizado en el vehículo y consejos de mantenimiento.</t>
  </si>
  <si>
    <t>EPIC10</t>
  </si>
  <si>
    <t>Visualización de Historial de Mantenimiento:</t>
  </si>
  <si>
    <t>poder ver un historial detallado de mantenimiento y reparaciones para cada uno de mis vehículos.</t>
  </si>
  <si>
    <t>llevar trazabilidad del mantenimiento de mis vehículos.</t>
  </si>
  <si>
    <t>Acceso a un historial completo de mantenimiento y reparaciones en la aplicación.</t>
  </si>
  <si>
    <t>EPIC11</t>
  </si>
  <si>
    <t>Acceso a Servicio de Atención al Cliente:</t>
  </si>
  <si>
    <t>poder acceder a un servicio de atención al cliente en línea a través de la aplicación.</t>
  </si>
  <si>
    <t>resolver cualquier duda o problema que pueda surgir.</t>
  </si>
  <si>
    <t>Disponibilidad de un servicio de atención al cliente en la aplicación.</t>
  </si>
  <si>
    <t>EPIC12</t>
  </si>
  <si>
    <t>Calificación y Comentarios del Servicio:</t>
  </si>
  <si>
    <t>tener la posibilidad de calificar y dejar comentarios sobre la calidad del servicio recibido en el taller a través de la aplicación.</t>
  </si>
  <si>
    <t>compartir mi experiencia y opinión con otros usuarios.</t>
  </si>
  <si>
    <t>Funcionalidad para calificar y dejar comentarios sobre el servicio en la aplicación.</t>
  </si>
  <si>
    <t>EPIC13</t>
  </si>
  <si>
    <t>Visualización de Lista de Vehículos Registrados</t>
  </si>
  <si>
    <t>poder ver una lista de todos mis vehículos registrados en la aplicación, junto con su información básica.</t>
  </si>
  <si>
    <t xml:space="preserve"> tener una trazabilidad más completa de los servicios prestados por la empresa.</t>
  </si>
  <si>
    <t>Acceso a una lista completa de vehículos registrados en la aplicación.</t>
  </si>
  <si>
    <t>EPIC14</t>
  </si>
  <si>
    <t>Conexión con Redes Sociales del Taller</t>
  </si>
  <si>
    <t>que la página me muestre los iconos de las redes sociales que maneja el taller.</t>
  </si>
  <si>
    <t>poder conectarme con dichas redes y acceder a información más personalizada.</t>
  </si>
  <si>
    <t xml:space="preserve">Presencia de iconos de redes sociales en la aplicación y capacidad para conectar con ellas.
</t>
  </si>
  <si>
    <t>EPIC15</t>
  </si>
  <si>
    <t>Acceso con Usuario y Contraseña</t>
  </si>
  <si>
    <t>tener acceso con usuario y contraseña ya registrados por el Administrador General.</t>
  </si>
  <si>
    <t>poder acceder directamente a los servicios pendientes con los clientes.</t>
  </si>
  <si>
    <t xml:space="preserve"> Capacidad de iniciar sesión utilizando credenciales previamente asignadas por el Administrador General.</t>
  </si>
  <si>
    <t>EPIC16</t>
  </si>
  <si>
    <t>Visualización de Vehículos Programados</t>
  </si>
  <si>
    <t>poder ver una lista de todos los vehículos programados para mantenimiento o reparación en el taller, junto con los detalles de los servicios solicitados.</t>
  </si>
  <si>
    <t xml:space="preserve"> llevar trazabilidad en el turnero y gestionar los recursos necesarios.</t>
  </si>
  <si>
    <t>Funcionalidad para visualizar una lista completa de vehículos programados con detalles de servicios solicitados.</t>
  </si>
  <si>
    <t>EPIC17</t>
  </si>
  <si>
    <t>Recepción de Notificaciones de Nuevos Vehículos y Citas</t>
  </si>
  <si>
    <t>recibir notificaciones cuando se agregue un nuevo vehículo al sistema o se programe una nueva cita en el taller.</t>
  </si>
  <si>
    <t>mantener la trazabilidad en el turnero y estar al tanto de los nuevos servicios.</t>
  </si>
  <si>
    <t>Recepción de notificaciones automáticas sobre la incorporación de nuevos vehículos o programación de citas.</t>
  </si>
  <si>
    <t>EPIC18</t>
  </si>
  <si>
    <t>Visualización de Historial de Mantenimiento y Reparaciones</t>
  </si>
  <si>
    <t>poder ver información detallada sobre el historial de mantenimiento y reparaciones de un vehículo específico, incluyendo notas del propietario.</t>
  </si>
  <si>
    <t>generar un servicio más óptimo y llevar un control más estricto sobre las reparaciones y mantenimientos.</t>
  </si>
  <si>
    <t>Acceso a un historial completo de mantenimiento y reparaciones con notas del propietario para cada vehículo.</t>
  </si>
  <si>
    <t>EPIC19</t>
  </si>
  <si>
    <t>Registro de Nuevas Tareas de Mantenimiento o Reparación</t>
  </si>
  <si>
    <t>poder registrar nuevas tareas de mantenimiento o reparación para un vehículo en el sistema, con detalles como la fecha y la descripción del servicio.</t>
  </si>
  <si>
    <t>mantener informado al cliente y registrar la información en la trazabilidad del servicio.</t>
  </si>
  <si>
    <t>Funcionalidad para registrar nuevas tareas con detalles específicos en el sistema.</t>
  </si>
  <si>
    <t>EPIC20</t>
  </si>
  <si>
    <t>Actualización del Estado de los Vehículos:</t>
  </si>
  <si>
    <t>poder actualizar el estado de un vehículo en el taller, indicando si está en proceso de reparación o listo para ser recogido.</t>
  </si>
  <si>
    <t>proporcionar al cliente información en tiempo real sobre el progreso de su vehículo.</t>
  </si>
  <si>
    <t>Capacidad para actualizar el estado de un vehículo en el sistema de manera sencilla y precisa.</t>
  </si>
  <si>
    <t>EPIC21</t>
  </si>
  <si>
    <t>Recepción de Alertas sobre Problemas Mecánicos</t>
  </si>
  <si>
    <t xml:space="preserve"> recibir alertas sobre problemas mecánicos urgentes o fallos en los vehículos.</t>
  </si>
  <si>
    <t>abordarlos de manera rápida y eficiente e informar al cliente sobre las novedades en el servicio.</t>
  </si>
  <si>
    <t>Recepción de alertas automáticas sobre problemas mecánicos urgentes.</t>
  </si>
  <si>
    <t>EPIC22</t>
  </si>
  <si>
    <t>Registro de Notas o Comentarios</t>
  </si>
  <si>
    <t>poder registrar notas o comentarios sobre el trabajo realizado en un vehículo.</t>
  </si>
  <si>
    <t>mantener un registro detallado de las actividades realizadas.</t>
  </si>
  <si>
    <t>Funcionalidad para registrar notas o comentarios sobre el trabajo realizado en el sistema.</t>
  </si>
  <si>
    <t>EPIC23</t>
  </si>
  <si>
    <t>Acceso a Sistema de Gestión de Inventario:</t>
  </si>
  <si>
    <t>Tener acceso a un sistema de gestión de inventario en el taller.</t>
  </si>
  <si>
    <t>facilitar la búsqueda y solicitud de piezas y herramientas necesarias.</t>
  </si>
  <si>
    <t>Acceso completo y fácil al sistema de gestión de inventario con capacidad para buscar y solicitar piezas y herramientas necesarias.</t>
  </si>
  <si>
    <t>EPIC24</t>
  </si>
  <si>
    <t>Acceso Completo y Gestión del Aplicativo:</t>
  </si>
  <si>
    <t>tener acceso completo a todos los módulos del sistema, incluyendo la base de datos, aspectos financieros, logística y otros.</t>
  </si>
  <si>
    <t>supervisar y gestionar todos los aspectos del aplicativo de manera integral.</t>
  </si>
  <si>
    <t>Capacidad para acceder y gestionar todos los módulos del sistema con autorización completa.</t>
  </si>
  <si>
    <t>EPIC25</t>
  </si>
  <si>
    <t>Responsabilidades Compartidas con el Encargado de TI</t>
  </si>
  <si>
    <t>poder compartir responsabilidades con el encargado de Tecnologías de la Información (TI).</t>
  </si>
  <si>
    <t>garantizar el correcto funcionamiento y mantenimiento del sistema.</t>
  </si>
  <si>
    <t>Establecimiento de una colaboración efectiva con el encargado de TI para garantizar la integridad y el buen funcionamiento del sistema.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</si>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</sst>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sz val="12"/>
      <color rgb="FF374151"/>
      <name val="Segoe UI"/>
      <family val="2"/>
    </font>
    <font>
      <sz val="11"/>
      <color rgb="FF0D0D0D"/>
      <name val="Söhne"/>
      <charset val="1"/>
    </font>
    <font>
      <sz val="12"/>
      <color rgb="FF0D0D0D"/>
      <name val="Söhne"/>
      <charset val="1"/>
    </font>
  </fonts>
  <fills count="1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/>
    </xf>
    <xf numFmtId="0" fontId="7" fillId="4" borderId="0" xfId="0" applyFont="1" applyFill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1" fillId="0" borderId="5" xfId="0" applyFont="1" applyBorder="1" applyAlignment="1">
      <alignment vertical="center" wrapText="1"/>
    </xf>
    <xf numFmtId="0" fontId="12" fillId="0" borderId="0" xfId="0" applyFont="1" applyAlignment="1">
      <alignment wrapText="1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4" fillId="10" borderId="0" xfId="0" applyFont="1" applyFill="1" applyBorder="1" applyAlignment="1">
      <alignment wrapText="1"/>
    </xf>
    <xf numFmtId="0" fontId="0" fillId="11" borderId="1" xfId="0" applyFill="1" applyBorder="1" applyAlignment="1">
      <alignment horizontal="left" vertical="top" wrapText="1"/>
    </xf>
    <xf numFmtId="0" fontId="0" fillId="12" borderId="1" xfId="0" applyFill="1" applyBorder="1" applyAlignment="1">
      <alignment horizontal="left" vertical="top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49"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lightUp">
          <fgColor indexed="10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S79"/>
  <sheetViews>
    <sheetView showGridLines="0" tabSelected="1" zoomScale="85" zoomScaleNormal="85" workbookViewId="0">
      <selection activeCell="D2" sqref="D1:E2"/>
    </sheetView>
  </sheetViews>
  <sheetFormatPr defaultColWidth="9.140625" defaultRowHeight="12.75"/>
  <cols>
    <col min="1" max="1" width="3.42578125" style="6" customWidth="1"/>
    <col min="2" max="2" width="10.85546875" style="5" customWidth="1"/>
    <col min="3" max="3" width="19.7109375" style="5" customWidth="1"/>
    <col min="4" max="4" width="48" style="5" customWidth="1"/>
    <col min="5" max="5" width="24.28515625" style="5" customWidth="1"/>
    <col min="6" max="6" width="11.28515625" style="5" hidden="1" customWidth="1"/>
    <col min="7" max="7" width="19" style="4" hidden="1" customWidth="1"/>
    <col min="8" max="8" width="56.42578125" style="4" hidden="1" customWidth="1"/>
    <col min="9" max="9" width="23.5703125" style="4" hidden="1" customWidth="1"/>
    <col min="10" max="10" width="53.140625" style="4" customWidth="1"/>
    <col min="11" max="11" width="10.28515625" style="5" customWidth="1"/>
    <col min="12" max="13" width="15" style="5" customWidth="1"/>
    <col min="14" max="14" width="11.42578125" style="5" customWidth="1"/>
    <col min="15" max="15" width="12.5703125" style="5" customWidth="1"/>
    <col min="16" max="16" width="39.5703125" style="4" customWidth="1"/>
    <col min="17" max="17" width="6" style="6" customWidth="1"/>
    <col min="18" max="16384" width="9.140625" style="6"/>
  </cols>
  <sheetData>
    <row r="1" spans="2:19" ht="18">
      <c r="B1" s="29" t="s">
        <v>0</v>
      </c>
      <c r="C1" s="29"/>
      <c r="D1" s="29"/>
      <c r="E1" s="29"/>
      <c r="R1" s="12"/>
      <c r="S1" s="10" t="s">
        <v>1</v>
      </c>
    </row>
    <row r="2" spans="2:19" customFormat="1" ht="25.5" customHeight="1">
      <c r="B2" s="51" t="s">
        <v>2</v>
      </c>
      <c r="C2" s="51"/>
      <c r="D2" s="57" t="s">
        <v>3</v>
      </c>
      <c r="E2" s="58"/>
      <c r="F2" s="37"/>
      <c r="G2" s="37"/>
      <c r="H2" s="37"/>
      <c r="I2" s="32"/>
      <c r="J2" s="32"/>
      <c r="K2" s="32"/>
      <c r="L2" s="32"/>
      <c r="M2" s="32"/>
      <c r="N2" s="32"/>
      <c r="O2" s="5"/>
      <c r="P2" s="23"/>
      <c r="Q2" s="23"/>
      <c r="R2" s="13"/>
      <c r="S2" s="10" t="s">
        <v>4</v>
      </c>
    </row>
    <row r="3" spans="2:19" customFormat="1" ht="18" customHeight="1">
      <c r="B3" s="51" t="s">
        <v>5</v>
      </c>
      <c r="C3" s="51"/>
      <c r="D3" s="52"/>
      <c r="E3" s="52"/>
      <c r="F3" s="37"/>
      <c r="G3" s="37"/>
      <c r="H3" s="37"/>
      <c r="I3" s="32"/>
      <c r="J3" s="32"/>
      <c r="K3" s="32"/>
      <c r="L3" s="32"/>
      <c r="M3" s="32"/>
      <c r="N3" s="32"/>
      <c r="O3" s="5"/>
      <c r="P3" s="23"/>
      <c r="Q3" s="23"/>
      <c r="R3" s="11"/>
      <c r="S3" s="10" t="s">
        <v>6</v>
      </c>
    </row>
    <row r="4" spans="2:19" customFormat="1" ht="18">
      <c r="B4" s="28"/>
      <c r="C4" s="28"/>
      <c r="D4" s="28"/>
      <c r="E4" s="28"/>
      <c r="F4" s="28"/>
      <c r="G4" s="30"/>
      <c r="H4" s="30"/>
      <c r="I4" s="30"/>
      <c r="J4" s="30"/>
      <c r="K4" s="2"/>
      <c r="L4" s="2"/>
      <c r="M4" s="2"/>
      <c r="N4" s="23"/>
      <c r="O4" s="28"/>
      <c r="P4" s="23"/>
      <c r="Q4" s="23"/>
      <c r="R4" s="25"/>
      <c r="S4" s="10" t="s">
        <v>7</v>
      </c>
    </row>
    <row r="5" spans="2:19">
      <c r="B5" s="42" t="s">
        <v>8</v>
      </c>
      <c r="C5" s="43"/>
      <c r="D5" s="43"/>
      <c r="E5" s="44"/>
      <c r="F5" s="45" t="s">
        <v>9</v>
      </c>
      <c r="G5" s="46"/>
      <c r="H5" s="46"/>
      <c r="I5" s="47"/>
      <c r="J5" s="48" t="s">
        <v>10</v>
      </c>
      <c r="K5" s="49"/>
      <c r="L5" s="49"/>
      <c r="M5" s="49"/>
      <c r="N5" s="49"/>
      <c r="O5" s="49"/>
      <c r="P5" s="50"/>
    </row>
    <row r="6" spans="2:19" ht="24">
      <c r="B6" s="31" t="s">
        <v>11</v>
      </c>
      <c r="C6" s="31" t="s">
        <v>12</v>
      </c>
      <c r="D6" s="31" t="s">
        <v>13</v>
      </c>
      <c r="E6" s="31" t="s">
        <v>14</v>
      </c>
      <c r="F6" s="34" t="s">
        <v>15</v>
      </c>
      <c r="G6" s="34" t="s">
        <v>16</v>
      </c>
      <c r="H6" s="34" t="s">
        <v>17</v>
      </c>
      <c r="I6" s="34" t="s">
        <v>18</v>
      </c>
      <c r="J6" s="35" t="s">
        <v>19</v>
      </c>
      <c r="K6" s="36" t="s">
        <v>20</v>
      </c>
      <c r="L6" s="36" t="s">
        <v>21</v>
      </c>
      <c r="M6" s="36" t="s">
        <v>22</v>
      </c>
      <c r="N6" s="36" t="s">
        <v>23</v>
      </c>
      <c r="O6" s="36" t="s">
        <v>24</v>
      </c>
      <c r="P6" s="35" t="s">
        <v>25</v>
      </c>
    </row>
    <row r="7" spans="2:19" ht="36" customHeight="1">
      <c r="B7" s="38" t="s">
        <v>26</v>
      </c>
      <c r="C7" s="38" t="s">
        <v>27</v>
      </c>
      <c r="D7" s="53" t="s">
        <v>28</v>
      </c>
      <c r="E7" s="38" t="s">
        <v>29</v>
      </c>
      <c r="F7" s="38"/>
      <c r="G7" s="38"/>
      <c r="H7" s="38"/>
      <c r="I7" s="38"/>
      <c r="J7" s="24" t="s">
        <v>30</v>
      </c>
      <c r="K7" s="8"/>
      <c r="L7" s="8"/>
      <c r="M7" s="8"/>
      <c r="N7" s="8"/>
      <c r="O7" s="8"/>
      <c r="P7" s="9"/>
    </row>
    <row r="8" spans="2:19" ht="36">
      <c r="B8" s="38" t="s">
        <v>31</v>
      </c>
      <c r="C8" s="54" t="s">
        <v>32</v>
      </c>
      <c r="D8" s="38" t="s">
        <v>33</v>
      </c>
      <c r="E8" s="38" t="s">
        <v>34</v>
      </c>
      <c r="F8" s="38"/>
      <c r="G8" s="38"/>
      <c r="H8" s="38"/>
      <c r="I8" s="38"/>
      <c r="J8" s="24" t="s">
        <v>35</v>
      </c>
      <c r="K8" s="8"/>
      <c r="L8" s="8"/>
      <c r="M8" s="8"/>
      <c r="N8" s="8"/>
      <c r="O8" s="8"/>
      <c r="P8" s="9"/>
    </row>
    <row r="9" spans="2:19" ht="36">
      <c r="B9" s="38" t="s">
        <v>36</v>
      </c>
      <c r="C9" s="39" t="s">
        <v>37</v>
      </c>
      <c r="D9" s="39" t="s">
        <v>38</v>
      </c>
      <c r="E9" s="38" t="s">
        <v>39</v>
      </c>
      <c r="F9" s="38"/>
      <c r="G9" s="38"/>
      <c r="H9" s="38"/>
      <c r="I9" s="38"/>
      <c r="J9" s="24" t="s">
        <v>40</v>
      </c>
      <c r="K9" s="8"/>
      <c r="L9" s="8"/>
      <c r="M9" s="8"/>
      <c r="N9" s="8"/>
      <c r="O9" s="8"/>
      <c r="P9" s="9"/>
    </row>
    <row r="10" spans="2:19" ht="60" customHeight="1">
      <c r="B10" s="38" t="s">
        <v>41</v>
      </c>
      <c r="C10" s="39" t="s">
        <v>42</v>
      </c>
      <c r="D10" s="39" t="s">
        <v>43</v>
      </c>
      <c r="E10" s="39" t="s">
        <v>44</v>
      </c>
      <c r="F10" s="38"/>
      <c r="G10" s="38"/>
      <c r="H10" s="38"/>
      <c r="I10" s="38"/>
      <c r="J10" s="24" t="s">
        <v>45</v>
      </c>
      <c r="K10" s="8"/>
      <c r="L10" s="8"/>
      <c r="M10" s="8"/>
      <c r="N10" s="8"/>
      <c r="O10" s="8"/>
      <c r="P10" s="9"/>
    </row>
    <row r="11" spans="2:19" ht="36">
      <c r="B11" s="38" t="s">
        <v>46</v>
      </c>
      <c r="C11" s="39" t="s">
        <v>47</v>
      </c>
      <c r="D11" s="39" t="s">
        <v>48</v>
      </c>
      <c r="E11" s="39" t="s">
        <v>49</v>
      </c>
      <c r="F11" s="38"/>
      <c r="G11" s="38"/>
      <c r="H11" s="38"/>
      <c r="I11" s="40"/>
      <c r="J11" s="24" t="s">
        <v>50</v>
      </c>
      <c r="K11" s="8"/>
      <c r="L11" s="8"/>
      <c r="M11" s="8"/>
      <c r="N11" s="8"/>
      <c r="O11" s="8"/>
      <c r="P11" s="9"/>
    </row>
    <row r="12" spans="2:19" ht="60">
      <c r="B12" s="38" t="s">
        <v>51</v>
      </c>
      <c r="C12" s="39" t="s">
        <v>52</v>
      </c>
      <c r="D12" s="39" t="s">
        <v>53</v>
      </c>
      <c r="E12" s="39" t="s">
        <v>54</v>
      </c>
      <c r="F12" s="38"/>
      <c r="G12" s="38"/>
      <c r="H12" s="38"/>
      <c r="I12" s="38"/>
      <c r="J12" s="24" t="s">
        <v>55</v>
      </c>
      <c r="K12" s="8"/>
      <c r="L12" s="8"/>
      <c r="M12" s="8"/>
      <c r="N12" s="8"/>
      <c r="O12" s="8"/>
      <c r="P12" s="9"/>
    </row>
    <row r="13" spans="2:19" ht="36">
      <c r="B13" s="38" t="s">
        <v>56</v>
      </c>
      <c r="C13" s="39" t="s">
        <v>57</v>
      </c>
      <c r="D13" s="39" t="s">
        <v>58</v>
      </c>
      <c r="E13" s="39" t="s">
        <v>59</v>
      </c>
      <c r="F13" s="38"/>
      <c r="G13" s="38"/>
      <c r="H13" s="38"/>
      <c r="I13" s="38"/>
      <c r="J13" s="24" t="s">
        <v>60</v>
      </c>
      <c r="K13" s="8"/>
      <c r="L13" s="8"/>
      <c r="M13" s="8"/>
      <c r="N13" s="8"/>
      <c r="O13" s="8"/>
      <c r="P13" s="9"/>
    </row>
    <row r="14" spans="2:19" ht="36">
      <c r="B14" s="38" t="s">
        <v>61</v>
      </c>
      <c r="C14" s="39" t="s">
        <v>62</v>
      </c>
      <c r="D14" s="39" t="s">
        <v>63</v>
      </c>
      <c r="E14" s="39" t="s">
        <v>64</v>
      </c>
      <c r="F14" s="38"/>
      <c r="G14" s="38"/>
      <c r="H14" s="38"/>
      <c r="I14" s="38"/>
      <c r="J14" s="24" t="s">
        <v>65</v>
      </c>
      <c r="K14" s="8"/>
      <c r="L14" s="8"/>
      <c r="M14" s="8"/>
      <c r="N14" s="8"/>
      <c r="O14" s="8"/>
      <c r="P14" s="9"/>
    </row>
    <row r="15" spans="2:19" ht="36">
      <c r="B15" s="38" t="s">
        <v>66</v>
      </c>
      <c r="C15" s="39" t="s">
        <v>67</v>
      </c>
      <c r="D15" s="39" t="s">
        <v>68</v>
      </c>
      <c r="E15" s="39" t="s">
        <v>69</v>
      </c>
      <c r="F15" s="38"/>
      <c r="G15" s="39"/>
      <c r="H15" s="39"/>
      <c r="I15" s="39"/>
      <c r="J15" s="9" t="s">
        <v>70</v>
      </c>
      <c r="K15" s="8"/>
      <c r="L15" s="8"/>
      <c r="M15" s="8"/>
      <c r="N15" s="8"/>
      <c r="O15" s="8"/>
      <c r="P15" s="9"/>
    </row>
    <row r="16" spans="2:19" ht="36">
      <c r="B16" s="38" t="s">
        <v>71</v>
      </c>
      <c r="C16" s="39" t="s">
        <v>72</v>
      </c>
      <c r="D16" s="39" t="s">
        <v>73</v>
      </c>
      <c r="E16" s="39" t="s">
        <v>74</v>
      </c>
      <c r="F16" s="38"/>
      <c r="G16" s="39"/>
      <c r="H16" s="39"/>
      <c r="I16" s="39"/>
      <c r="J16" s="9" t="s">
        <v>75</v>
      </c>
      <c r="K16" s="8"/>
      <c r="L16" s="8"/>
      <c r="M16" s="8"/>
      <c r="N16" s="8"/>
      <c r="O16" s="8"/>
      <c r="P16" s="9"/>
    </row>
    <row r="17" spans="2:16" ht="24">
      <c r="B17" s="38" t="s">
        <v>76</v>
      </c>
      <c r="C17" s="39" t="s">
        <v>77</v>
      </c>
      <c r="D17" s="39" t="s">
        <v>78</v>
      </c>
      <c r="E17" s="39" t="s">
        <v>79</v>
      </c>
      <c r="F17" s="38"/>
      <c r="G17" s="39"/>
      <c r="H17" s="39"/>
      <c r="I17" s="39"/>
      <c r="J17" s="24" t="s">
        <v>80</v>
      </c>
      <c r="K17" s="8"/>
      <c r="L17" s="8"/>
      <c r="M17" s="8"/>
      <c r="N17" s="8"/>
      <c r="O17" s="8"/>
      <c r="P17" s="9"/>
    </row>
    <row r="18" spans="2:16" ht="36">
      <c r="B18" s="38" t="s">
        <v>81</v>
      </c>
      <c r="C18" s="39" t="s">
        <v>82</v>
      </c>
      <c r="D18" s="39" t="s">
        <v>83</v>
      </c>
      <c r="E18" s="39" t="s">
        <v>84</v>
      </c>
      <c r="F18" s="38"/>
      <c r="G18" s="39"/>
      <c r="H18" s="39"/>
      <c r="I18" s="38"/>
      <c r="J18" s="41" t="s">
        <v>85</v>
      </c>
      <c r="K18" s="8"/>
      <c r="L18" s="8"/>
      <c r="M18" s="8"/>
      <c r="N18" s="8"/>
      <c r="O18" s="8"/>
      <c r="P18" s="9"/>
    </row>
    <row r="19" spans="2:16" ht="36">
      <c r="B19" s="38" t="s">
        <v>86</v>
      </c>
      <c r="C19" s="39" t="s">
        <v>87</v>
      </c>
      <c r="D19" s="39" t="s">
        <v>88</v>
      </c>
      <c r="E19" s="39" t="s">
        <v>89</v>
      </c>
      <c r="F19" s="38"/>
      <c r="G19" s="39"/>
      <c r="H19" s="39"/>
      <c r="I19" s="39"/>
      <c r="J19" s="9" t="s">
        <v>90</v>
      </c>
      <c r="K19" s="8"/>
      <c r="L19" s="8"/>
      <c r="M19" s="8"/>
      <c r="N19" s="8"/>
      <c r="O19" s="8"/>
      <c r="P19" s="9"/>
    </row>
    <row r="20" spans="2:16" ht="48">
      <c r="B20" s="38" t="s">
        <v>91</v>
      </c>
      <c r="C20" s="39" t="s">
        <v>92</v>
      </c>
      <c r="D20" s="39" t="s">
        <v>93</v>
      </c>
      <c r="E20" s="39" t="s">
        <v>94</v>
      </c>
      <c r="F20" s="38"/>
      <c r="G20" s="39"/>
      <c r="H20" s="39"/>
      <c r="I20" s="39"/>
      <c r="J20" s="9" t="s">
        <v>95</v>
      </c>
      <c r="K20" s="8"/>
      <c r="L20" s="8"/>
      <c r="M20" s="8"/>
      <c r="N20" s="8"/>
      <c r="O20" s="8"/>
      <c r="P20" s="9"/>
    </row>
    <row r="21" spans="2:16" ht="36">
      <c r="B21" s="38" t="s">
        <v>96</v>
      </c>
      <c r="C21" s="55" t="s">
        <v>97</v>
      </c>
      <c r="D21" s="39" t="s">
        <v>98</v>
      </c>
      <c r="E21" s="39" t="s">
        <v>99</v>
      </c>
      <c r="F21" s="38"/>
      <c r="G21" s="39"/>
      <c r="H21" s="39"/>
      <c r="I21" s="39"/>
      <c r="J21" s="9" t="s">
        <v>100</v>
      </c>
      <c r="K21" s="8"/>
      <c r="L21" s="8"/>
      <c r="M21" s="8"/>
      <c r="N21" s="8"/>
      <c r="O21" s="8"/>
      <c r="P21" s="9"/>
    </row>
    <row r="22" spans="2:16" ht="36">
      <c r="B22" s="38" t="s">
        <v>101</v>
      </c>
      <c r="C22" s="39" t="s">
        <v>102</v>
      </c>
      <c r="D22" s="39" t="s">
        <v>103</v>
      </c>
      <c r="E22" s="39" t="s">
        <v>104</v>
      </c>
      <c r="F22" s="38"/>
      <c r="G22" s="39"/>
      <c r="H22" s="39"/>
      <c r="I22" s="39"/>
      <c r="J22" s="9" t="s">
        <v>105</v>
      </c>
      <c r="K22" s="8"/>
      <c r="L22" s="8"/>
      <c r="M22" s="8"/>
      <c r="N22" s="8"/>
      <c r="O22" s="8"/>
      <c r="P22" s="9"/>
    </row>
    <row r="23" spans="2:16" ht="48">
      <c r="B23" s="38" t="s">
        <v>106</v>
      </c>
      <c r="C23" s="39" t="s">
        <v>107</v>
      </c>
      <c r="D23" s="39" t="s">
        <v>108</v>
      </c>
      <c r="E23" s="39" t="s">
        <v>109</v>
      </c>
      <c r="F23" s="38"/>
      <c r="G23" s="39"/>
      <c r="H23" s="39"/>
      <c r="I23" s="39"/>
      <c r="J23" s="9" t="s">
        <v>110</v>
      </c>
      <c r="K23" s="8"/>
      <c r="L23" s="8"/>
      <c r="M23" s="8"/>
      <c r="N23" s="8"/>
      <c r="O23" s="8"/>
      <c r="P23" s="9"/>
    </row>
    <row r="24" spans="2:16" ht="60">
      <c r="B24" s="38" t="s">
        <v>111</v>
      </c>
      <c r="C24" s="39" t="s">
        <v>112</v>
      </c>
      <c r="D24" s="39" t="s">
        <v>113</v>
      </c>
      <c r="E24" s="39" t="s">
        <v>114</v>
      </c>
      <c r="F24" s="38"/>
      <c r="G24" s="39"/>
      <c r="H24" s="39"/>
      <c r="I24" s="39"/>
      <c r="J24" s="9" t="s">
        <v>115</v>
      </c>
      <c r="K24" s="8"/>
      <c r="L24" s="8"/>
      <c r="M24" s="8"/>
      <c r="N24" s="8"/>
      <c r="O24" s="8"/>
      <c r="P24" s="9"/>
    </row>
    <row r="25" spans="2:16" ht="48">
      <c r="B25" s="38" t="s">
        <v>116</v>
      </c>
      <c r="C25" s="39" t="s">
        <v>117</v>
      </c>
      <c r="D25" s="39" t="s">
        <v>118</v>
      </c>
      <c r="E25" s="39" t="s">
        <v>119</v>
      </c>
      <c r="F25" s="38"/>
      <c r="G25" s="39"/>
      <c r="H25" s="39"/>
      <c r="I25" s="39"/>
      <c r="J25" s="9" t="s">
        <v>120</v>
      </c>
      <c r="K25" s="8"/>
      <c r="L25" s="8"/>
      <c r="M25" s="8"/>
      <c r="N25" s="8"/>
      <c r="O25" s="8"/>
      <c r="P25" s="9"/>
    </row>
    <row r="26" spans="2:16" ht="48">
      <c r="B26" s="38" t="s">
        <v>121</v>
      </c>
      <c r="C26" s="38" t="s">
        <v>122</v>
      </c>
      <c r="D26" s="39" t="s">
        <v>123</v>
      </c>
      <c r="E26" s="39" t="s">
        <v>124</v>
      </c>
      <c r="F26" s="39"/>
      <c r="G26" s="39"/>
      <c r="H26" s="39"/>
      <c r="I26" s="39"/>
      <c r="J26" s="9" t="s">
        <v>125</v>
      </c>
      <c r="K26" s="8"/>
      <c r="L26" s="8"/>
      <c r="M26" s="8"/>
      <c r="N26" s="8"/>
      <c r="O26" s="8"/>
      <c r="P26" s="9"/>
    </row>
    <row r="27" spans="2:16" ht="48">
      <c r="B27" s="38" t="s">
        <v>126</v>
      </c>
      <c r="C27" s="39" t="s">
        <v>127</v>
      </c>
      <c r="D27" s="39" t="s">
        <v>128</v>
      </c>
      <c r="E27" s="39" t="s">
        <v>129</v>
      </c>
      <c r="F27" s="39"/>
      <c r="G27" s="39"/>
      <c r="H27" s="39"/>
      <c r="I27" s="39"/>
      <c r="J27" s="9" t="s">
        <v>130</v>
      </c>
      <c r="K27" s="8"/>
      <c r="L27" s="8"/>
      <c r="M27" s="8"/>
      <c r="N27" s="8"/>
      <c r="O27" s="8"/>
      <c r="P27" s="9"/>
    </row>
    <row r="28" spans="2:16" ht="36">
      <c r="B28" s="38" t="s">
        <v>131</v>
      </c>
      <c r="C28" s="39" t="s">
        <v>132</v>
      </c>
      <c r="D28" s="39" t="s">
        <v>133</v>
      </c>
      <c r="E28" s="39" t="s">
        <v>134</v>
      </c>
      <c r="F28" s="39"/>
      <c r="G28" s="39"/>
      <c r="H28" s="39"/>
      <c r="I28" s="39"/>
      <c r="J28" s="9" t="s">
        <v>135</v>
      </c>
      <c r="K28" s="8"/>
      <c r="L28" s="8"/>
      <c r="M28" s="8"/>
      <c r="N28" s="8"/>
      <c r="O28" s="8"/>
      <c r="P28" s="9"/>
    </row>
    <row r="29" spans="2:16" ht="36">
      <c r="B29" s="38" t="s">
        <v>136</v>
      </c>
      <c r="C29" s="39" t="s">
        <v>137</v>
      </c>
      <c r="D29" s="39" t="s">
        <v>138</v>
      </c>
      <c r="E29" s="39" t="s">
        <v>139</v>
      </c>
      <c r="F29" s="39"/>
      <c r="G29" s="39"/>
      <c r="H29" s="39"/>
      <c r="I29" s="39"/>
      <c r="J29" s="9" t="s">
        <v>140</v>
      </c>
      <c r="K29" s="8"/>
      <c r="L29" s="8"/>
      <c r="M29" s="8"/>
      <c r="N29" s="8"/>
      <c r="O29" s="8"/>
      <c r="P29" s="9"/>
    </row>
    <row r="30" spans="2:16" ht="36">
      <c r="B30" s="38" t="s">
        <v>141</v>
      </c>
      <c r="C30" s="56" t="s">
        <v>142</v>
      </c>
      <c r="D30" s="39" t="s">
        <v>143</v>
      </c>
      <c r="E30" s="39" t="s">
        <v>144</v>
      </c>
      <c r="F30" s="39"/>
      <c r="G30" s="39"/>
      <c r="H30" s="39"/>
      <c r="I30" s="39"/>
      <c r="J30" s="9" t="s">
        <v>145</v>
      </c>
      <c r="K30" s="8"/>
      <c r="L30" s="8"/>
      <c r="M30" s="8"/>
      <c r="N30" s="8"/>
      <c r="O30" s="8"/>
      <c r="P30" s="9"/>
    </row>
    <row r="31" spans="2:16" ht="36">
      <c r="B31" s="38" t="s">
        <v>146</v>
      </c>
      <c r="C31" s="39" t="s">
        <v>147</v>
      </c>
      <c r="D31" s="39" t="s">
        <v>148</v>
      </c>
      <c r="E31" s="39" t="s">
        <v>149</v>
      </c>
      <c r="F31" s="39"/>
      <c r="G31" s="39"/>
      <c r="H31" s="39"/>
      <c r="I31" s="39"/>
      <c r="J31" s="9" t="s">
        <v>150</v>
      </c>
      <c r="K31" s="8"/>
      <c r="L31" s="8"/>
      <c r="M31" s="8"/>
      <c r="N31" s="8"/>
      <c r="O31" s="8"/>
      <c r="P31" s="9"/>
    </row>
    <row r="32" spans="2:16">
      <c r="B32" s="38"/>
      <c r="C32" s="39"/>
      <c r="D32" s="39"/>
      <c r="E32" s="39"/>
      <c r="F32" s="39"/>
      <c r="G32" s="39"/>
      <c r="H32" s="39"/>
      <c r="I32" s="39"/>
      <c r="J32" s="9"/>
      <c r="K32" s="8"/>
      <c r="L32" s="8"/>
      <c r="M32" s="8"/>
      <c r="N32" s="8"/>
      <c r="O32" s="8"/>
      <c r="P32" s="9"/>
    </row>
    <row r="33" spans="2:16">
      <c r="B33" s="38"/>
      <c r="C33" s="39"/>
      <c r="D33" s="39"/>
      <c r="E33" s="39"/>
      <c r="F33" s="39"/>
      <c r="G33" s="39"/>
      <c r="H33" s="39"/>
      <c r="I33" s="39"/>
      <c r="J33" s="9"/>
      <c r="K33" s="8"/>
      <c r="L33" s="8"/>
      <c r="M33" s="8"/>
      <c r="N33" s="8"/>
      <c r="O33" s="8"/>
      <c r="P33" s="9"/>
    </row>
    <row r="34" spans="2:16">
      <c r="B34" s="38"/>
      <c r="C34" s="39"/>
      <c r="D34" s="39"/>
      <c r="E34" s="39"/>
      <c r="F34" s="39"/>
      <c r="G34" s="39"/>
      <c r="H34" s="39"/>
      <c r="I34" s="39"/>
      <c r="J34" s="9"/>
      <c r="K34" s="8"/>
      <c r="L34" s="8"/>
      <c r="M34" s="8"/>
      <c r="N34" s="8"/>
      <c r="O34" s="8"/>
      <c r="P34" s="9"/>
    </row>
    <row r="35" spans="2:16">
      <c r="B35" s="38"/>
      <c r="C35" s="39"/>
      <c r="D35" s="39"/>
      <c r="E35" s="39"/>
      <c r="F35" s="39"/>
      <c r="G35" s="39"/>
      <c r="H35" s="39"/>
      <c r="I35" s="39"/>
      <c r="J35" s="9"/>
      <c r="K35" s="8"/>
      <c r="L35" s="8"/>
      <c r="M35" s="8"/>
      <c r="N35" s="8"/>
      <c r="O35" s="8"/>
      <c r="P35" s="9"/>
    </row>
    <row r="36" spans="2:16">
      <c r="B36" s="38"/>
      <c r="C36" s="39"/>
      <c r="D36" s="39"/>
      <c r="E36" s="39"/>
      <c r="F36" s="39"/>
      <c r="G36" s="39"/>
      <c r="H36" s="39"/>
      <c r="I36" s="39"/>
      <c r="J36" s="9"/>
      <c r="K36" s="8"/>
      <c r="L36" s="8"/>
      <c r="M36" s="8"/>
      <c r="N36" s="8"/>
      <c r="O36" s="8"/>
      <c r="P36" s="9"/>
    </row>
    <row r="37" spans="2:16">
      <c r="B37" s="38"/>
      <c r="C37" s="39"/>
      <c r="D37" s="39"/>
      <c r="E37" s="39"/>
      <c r="F37" s="39"/>
      <c r="G37" s="39"/>
      <c r="H37" s="39"/>
      <c r="I37" s="39"/>
      <c r="J37" s="9"/>
      <c r="K37" s="8"/>
      <c r="L37" s="8"/>
      <c r="M37" s="8"/>
      <c r="N37" s="8"/>
      <c r="O37" s="8"/>
      <c r="P37" s="9"/>
    </row>
    <row r="38" spans="2:16">
      <c r="B38" s="38"/>
      <c r="C38" s="39"/>
      <c r="D38" s="39"/>
      <c r="E38" s="39"/>
      <c r="F38" s="39"/>
      <c r="G38" s="39"/>
      <c r="H38" s="39"/>
      <c r="I38" s="39"/>
      <c r="J38" s="9"/>
      <c r="K38" s="8"/>
      <c r="L38" s="8"/>
      <c r="M38" s="8"/>
      <c r="N38" s="8"/>
      <c r="O38" s="8"/>
      <c r="P38" s="9"/>
    </row>
    <row r="39" spans="2:16">
      <c r="B39" s="38"/>
      <c r="C39" s="39"/>
      <c r="D39" s="39"/>
      <c r="E39" s="39"/>
      <c r="F39" s="39"/>
      <c r="G39" s="39"/>
      <c r="H39" s="39"/>
      <c r="I39" s="39"/>
      <c r="J39" s="9"/>
      <c r="K39" s="8"/>
      <c r="L39" s="8"/>
      <c r="M39" s="8"/>
      <c r="N39" s="8"/>
      <c r="O39" s="8"/>
      <c r="P39" s="9"/>
    </row>
    <row r="40" spans="2:16">
      <c r="B40" s="38"/>
      <c r="C40" s="39"/>
      <c r="D40" s="39"/>
      <c r="E40" s="39"/>
      <c r="F40" s="39"/>
      <c r="G40" s="39"/>
      <c r="H40" s="39"/>
      <c r="I40" s="39"/>
      <c r="J40" s="9"/>
      <c r="K40" s="8"/>
      <c r="L40" s="8"/>
      <c r="M40" s="8"/>
      <c r="N40" s="8"/>
      <c r="O40" s="8"/>
      <c r="P40" s="9"/>
    </row>
    <row r="41" spans="2:16">
      <c r="B41" s="38"/>
      <c r="C41" s="39"/>
      <c r="D41" s="39"/>
      <c r="E41" s="39"/>
      <c r="F41" s="39"/>
      <c r="G41" s="39"/>
      <c r="H41" s="39"/>
      <c r="I41" s="39"/>
      <c r="J41" s="9"/>
      <c r="K41" s="8"/>
      <c r="L41" s="8"/>
      <c r="M41" s="8"/>
      <c r="N41" s="8"/>
      <c r="O41" s="8"/>
      <c r="P41" s="9"/>
    </row>
    <row r="42" spans="2:16">
      <c r="B42" s="38"/>
      <c r="C42" s="39"/>
      <c r="D42" s="39"/>
      <c r="E42" s="39"/>
      <c r="F42" s="39"/>
      <c r="G42" s="39"/>
      <c r="H42" s="39"/>
      <c r="I42" s="39"/>
      <c r="J42" s="9"/>
      <c r="K42" s="8"/>
      <c r="L42" s="8"/>
      <c r="M42" s="8"/>
      <c r="N42" s="8"/>
      <c r="O42" s="8"/>
      <c r="P42" s="9"/>
    </row>
    <row r="43" spans="2:16">
      <c r="B43" s="38"/>
      <c r="C43" s="39"/>
      <c r="D43" s="39"/>
      <c r="E43" s="39"/>
      <c r="F43" s="39"/>
      <c r="G43" s="39"/>
      <c r="H43" s="39"/>
      <c r="I43" s="39"/>
      <c r="J43" s="9"/>
      <c r="K43" s="8"/>
      <c r="L43" s="8"/>
      <c r="M43" s="8"/>
      <c r="N43" s="8"/>
      <c r="O43" s="8"/>
      <c r="P43" s="9"/>
    </row>
    <row r="44" spans="2:16">
      <c r="B44" s="38"/>
      <c r="C44" s="39"/>
      <c r="D44" s="39"/>
      <c r="E44" s="39"/>
      <c r="F44" s="39"/>
      <c r="G44" s="39"/>
      <c r="H44" s="39"/>
      <c r="I44" s="39"/>
      <c r="J44" s="9"/>
      <c r="K44" s="8"/>
      <c r="L44" s="8"/>
      <c r="M44" s="8"/>
      <c r="N44" s="8"/>
      <c r="O44" s="8"/>
      <c r="P44" s="9"/>
    </row>
    <row r="45" spans="2:16">
      <c r="B45" s="38"/>
      <c r="C45" s="39"/>
      <c r="D45" s="39"/>
      <c r="E45" s="39"/>
      <c r="F45" s="39"/>
      <c r="G45" s="39"/>
      <c r="H45" s="39"/>
      <c r="I45" s="39"/>
      <c r="J45" s="9"/>
      <c r="K45" s="8"/>
      <c r="L45" s="8"/>
      <c r="M45" s="8"/>
      <c r="N45" s="8"/>
      <c r="O45" s="8"/>
      <c r="P45" s="9"/>
    </row>
    <row r="46" spans="2:16">
      <c r="B46" s="38"/>
      <c r="C46" s="39"/>
      <c r="D46" s="39"/>
      <c r="E46" s="39"/>
      <c r="F46" s="39"/>
      <c r="G46" s="39"/>
      <c r="H46" s="39"/>
      <c r="I46" s="39"/>
      <c r="J46" s="9"/>
      <c r="K46" s="8"/>
      <c r="L46" s="8"/>
      <c r="M46" s="8"/>
      <c r="N46" s="8"/>
      <c r="O46" s="8"/>
      <c r="P46" s="9"/>
    </row>
    <row r="47" spans="2:16">
      <c r="B47" s="38"/>
      <c r="C47" s="39"/>
      <c r="D47" s="39"/>
      <c r="E47" s="39"/>
      <c r="F47" s="39"/>
      <c r="G47" s="39"/>
      <c r="H47" s="39"/>
      <c r="I47" s="39"/>
      <c r="J47" s="9"/>
      <c r="K47" s="8"/>
      <c r="L47" s="8"/>
      <c r="M47" s="8"/>
      <c r="N47" s="8"/>
      <c r="O47" s="8"/>
      <c r="P47" s="9"/>
    </row>
    <row r="48" spans="2:16">
      <c r="B48" s="38"/>
      <c r="C48" s="39"/>
      <c r="D48" s="39"/>
      <c r="E48" s="39"/>
      <c r="F48" s="39"/>
      <c r="G48" s="39"/>
      <c r="H48" s="39"/>
      <c r="I48" s="39"/>
      <c r="J48" s="9"/>
      <c r="K48" s="8"/>
      <c r="L48" s="8"/>
      <c r="M48" s="8"/>
      <c r="N48" s="8"/>
      <c r="O48" s="8"/>
      <c r="P48" s="9"/>
    </row>
    <row r="49" spans="2:16">
      <c r="B49" s="38"/>
      <c r="C49" s="39"/>
      <c r="D49" s="39"/>
      <c r="E49" s="39"/>
      <c r="F49" s="39"/>
      <c r="G49" s="39"/>
      <c r="H49" s="39"/>
      <c r="I49" s="39"/>
      <c r="J49" s="9"/>
      <c r="K49" s="8"/>
      <c r="L49" s="8"/>
      <c r="M49" s="8"/>
      <c r="N49" s="8"/>
      <c r="O49" s="8"/>
      <c r="P49" s="9"/>
    </row>
    <row r="50" spans="2:16">
      <c r="B50" s="38"/>
      <c r="C50" s="39"/>
      <c r="D50" s="39"/>
      <c r="E50" s="39"/>
      <c r="F50" s="39"/>
      <c r="G50" s="39"/>
      <c r="H50" s="39"/>
      <c r="I50" s="39"/>
      <c r="J50" s="9"/>
      <c r="K50" s="8"/>
      <c r="L50" s="8"/>
      <c r="M50" s="8"/>
      <c r="N50" s="8"/>
      <c r="O50" s="8"/>
      <c r="P50" s="9"/>
    </row>
    <row r="55" spans="2:16">
      <c r="G55" s="6"/>
      <c r="H55" s="6"/>
      <c r="I55" s="6"/>
      <c r="J55" s="6"/>
    </row>
    <row r="68" spans="2:16">
      <c r="P68" s="7"/>
    </row>
    <row r="79" spans="2:16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</sheetData>
  <mergeCells count="7">
    <mergeCell ref="B5:E5"/>
    <mergeCell ref="F5:I5"/>
    <mergeCell ref="J5:P5"/>
    <mergeCell ref="B2:C2"/>
    <mergeCell ref="B3:C3"/>
    <mergeCell ref="D2:E2"/>
    <mergeCell ref="D3:E3"/>
  </mergeCells>
  <phoneticPr fontId="2" type="noConversion"/>
  <conditionalFormatting sqref="B8 K8:P10 F39:J40 C41:J50 B51:J124 B32:B50 K15:P124 C26:J38 C24:E25 G24:J25 F10 F12 F14 F16 F18 F20 F22 F24 D8:J8 C15:D23 B10 B12 B14 B16 B18 B20 B22 B24 B26 B28 B30">
    <cfRule type="expression" dxfId="48" priority="72" stopIfTrue="1">
      <formula>$O8="Eliminado"</formula>
    </cfRule>
    <cfRule type="expression" dxfId="47" priority="71" stopIfTrue="1">
      <formula>$O8="En Progreso"</formula>
    </cfRule>
  </conditionalFormatting>
  <conditionalFormatting sqref="B7:C7 F9 F11 F13 F15 F17 F19 F21 F23 F25 E7:P7 B9 B11 B13 B15 B17 B19 B21 B23 B25 B27 B29 B31">
    <cfRule type="expression" dxfId="46" priority="28" stopIfTrue="1">
      <formula>$O7="Terminado"</formula>
    </cfRule>
    <cfRule type="expression" dxfId="45" priority="29" stopIfTrue="1">
      <formula>$O7="En Progreso"</formula>
    </cfRule>
    <cfRule type="expression" dxfId="44" priority="30" stopIfTrue="1">
      <formula>$O7="Eliminado"</formula>
    </cfRule>
  </conditionalFormatting>
  <conditionalFormatting sqref="C39:E40">
    <cfRule type="expression" dxfId="43" priority="128" stopIfTrue="1">
      <formula>$O11="En Progreso"</formula>
    </cfRule>
    <cfRule type="expression" dxfId="42" priority="127" stopIfTrue="1">
      <formula>$O11="Terminado"</formula>
    </cfRule>
    <cfRule type="expression" dxfId="41" priority="129" stopIfTrue="1">
      <formula>$O11="Eliminado"</formula>
    </cfRule>
  </conditionalFormatting>
  <conditionalFormatting sqref="C11:E11 J11:P11 G11:H11">
    <cfRule type="expression" dxfId="40" priority="39" stopIfTrue="1">
      <formula>$O11="Eliminado"</formula>
    </cfRule>
    <cfRule type="expression" dxfId="39" priority="37" stopIfTrue="1">
      <formula>$O11="Terminado"</formula>
    </cfRule>
    <cfRule type="expression" dxfId="38" priority="38" stopIfTrue="1">
      <formula>$O11="En Progreso"</formula>
    </cfRule>
  </conditionalFormatting>
  <conditionalFormatting sqref="C9:E10 G9:J10">
    <cfRule type="expression" dxfId="37" priority="32" stopIfTrue="1">
      <formula>$O9="En Progreso"</formula>
    </cfRule>
    <cfRule type="expression" dxfId="36" priority="31" stopIfTrue="1">
      <formula>$O9="Terminado"</formula>
    </cfRule>
    <cfRule type="expression" dxfId="35" priority="33" stopIfTrue="1">
      <formula>$O9="Eliminado"</formula>
    </cfRule>
  </conditionalFormatting>
  <conditionalFormatting sqref="C12:E14 G12:P14">
    <cfRule type="expression" dxfId="34" priority="36" stopIfTrue="1">
      <formula>$O12="Eliminado"</formula>
    </cfRule>
    <cfRule type="expression" dxfId="33" priority="35" stopIfTrue="1">
      <formula>$O12="En Progreso"</formula>
    </cfRule>
    <cfRule type="expression" dxfId="32" priority="34" stopIfTrue="1">
      <formula>$O12="Terminado"</formula>
    </cfRule>
  </conditionalFormatting>
  <conditionalFormatting sqref="E18 G18:I18">
    <cfRule type="expression" dxfId="31" priority="19" stopIfTrue="1">
      <formula>$O18="Terminado"</formula>
    </cfRule>
    <cfRule type="expression" dxfId="30" priority="20" stopIfTrue="1">
      <formula>$O18="En Progreso"</formula>
    </cfRule>
    <cfRule type="expression" dxfId="29" priority="21" stopIfTrue="1">
      <formula>$O18="Eliminado"</formula>
    </cfRule>
  </conditionalFormatting>
  <conditionalFormatting sqref="E15:E17 G15:J17">
    <cfRule type="expression" dxfId="28" priority="1" stopIfTrue="1">
      <formula>$O15="Terminado"</formula>
    </cfRule>
    <cfRule type="expression" dxfId="27" priority="2" stopIfTrue="1">
      <formula>$O15="En Progreso"</formula>
    </cfRule>
    <cfRule type="expression" dxfId="26" priority="3" stopIfTrue="1">
      <formula>$O15="Eliminado"</formula>
    </cfRule>
  </conditionalFormatting>
  <conditionalFormatting sqref="E19:E23 G19:J23">
    <cfRule type="expression" dxfId="25" priority="4" stopIfTrue="1">
      <formula>$O19="Terminado"</formula>
    </cfRule>
    <cfRule type="expression" dxfId="24" priority="5" stopIfTrue="1">
      <formula>$O19="En Progreso"</formula>
    </cfRule>
    <cfRule type="expression" dxfId="23" priority="6" stopIfTrue="1">
      <formula>$O19="Eliminado"</formula>
    </cfRule>
  </conditionalFormatting>
  <conditionalFormatting sqref="B8 K8:P10 F39:J40 C41:J50 B51:J124 K15:P124 B32:B50 C26:J38 C24:E25 G24:J25 F10 F12 F14 F16 F18 F20 F22 F24 D8:J8 C15:D23 B10 B12 B14 B16 B18 B20 B22 B24 B26 B28 B30">
    <cfRule type="expression" dxfId="22" priority="70" stopIfTrue="1">
      <formula>$O8="Terminado"</formula>
    </cfRule>
  </conditionalFormatting>
  <conditionalFormatting sqref="P23">
    <cfRule type="expression" dxfId="21" priority="68" stopIfTrue="1">
      <formula>#REF!="Ongoing"</formula>
    </cfRule>
    <cfRule type="expression" dxfId="20" priority="67" stopIfTrue="1">
      <formula>#REF!="Done"</formula>
    </cfRule>
    <cfRule type="expression" dxfId="19" priority="69" stopIfTrue="1">
      <formula>#REF!="Removed"</formula>
    </cfRule>
  </conditionalFormatting>
  <conditionalFormatting sqref="P68:P69">
    <cfRule type="expression" dxfId="18" priority="64" stopIfTrue="1">
      <formula>#REF!="Done"</formula>
    </cfRule>
    <cfRule type="expression" dxfId="17" priority="65" stopIfTrue="1">
      <formula>#REF!="Ongoing"</formula>
    </cfRule>
    <cfRule type="expression" dxfId="16" priority="66" stopIfTrue="1">
      <formula>#REF!="Removed"</formula>
    </cfRule>
  </conditionalFormatting>
  <conditionalFormatting sqref="P79">
    <cfRule type="expression" dxfId="15" priority="114" stopIfTrue="1">
      <formula>$O69="Removed"</formula>
    </cfRule>
    <cfRule type="expression" dxfId="14" priority="113" stopIfTrue="1">
      <formula>$O69="Ongoing"</formula>
    </cfRule>
    <cfRule type="expression" dxfId="13" priority="112" stopIfTrue="1">
      <formula>$O69="Done"</formula>
    </cfRule>
  </conditionalFormatting>
  <conditionalFormatting sqref="R1">
    <cfRule type="expression" dxfId="12" priority="123" stopIfTrue="1">
      <formula>$O8="Removed"</formula>
    </cfRule>
    <cfRule type="expression" dxfId="11" priority="122" stopIfTrue="1">
      <formula>$O8="In Progress"</formula>
    </cfRule>
    <cfRule type="expression" dxfId="10" priority="121" stopIfTrue="1">
      <formula>$O8="Done"</formula>
    </cfRule>
  </conditionalFormatting>
  <conditionalFormatting sqref="R3">
    <cfRule type="expression" dxfId="9" priority="120" stopIfTrue="1">
      <formula>$O10="Removed"</formula>
    </cfRule>
    <cfRule type="expression" dxfId="8" priority="119" stopIfTrue="1">
      <formula>$O10="In Progress"</formula>
    </cfRule>
    <cfRule type="expression" dxfId="7" priority="118" stopIfTrue="1">
      <formula>$O10="Done"</formula>
    </cfRule>
  </conditionalFormatting>
  <dataValidations count="2">
    <dataValidation type="list" allowBlank="1" showInputMessage="1" sqref="O80:O189 O6:O78" xr:uid="{00000000-0002-0000-0000-000000000000}">
      <formula1>"Por Hacer,En Progreso,Terminado,Eliminado"</formula1>
    </dataValidation>
    <dataValidation type="list" allowBlank="1" showInputMessage="1" showErrorMessage="1" sqref="K7:K50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J18"/>
  <sheetViews>
    <sheetView workbookViewId="0">
      <selection activeCell="I23" sqref="I23"/>
    </sheetView>
  </sheetViews>
  <sheetFormatPr defaultColWidth="9.140625" defaultRowHeight="12.75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9.140625" customWidth="1"/>
    <col min="8" max="8" width="22" style="2" customWidth="1"/>
    <col min="9" max="9" width="59.140625" customWidth="1"/>
  </cols>
  <sheetData>
    <row r="1" spans="2:10" ht="18">
      <c r="B1" s="3"/>
    </row>
    <row r="2" spans="2:10">
      <c r="B2" s="26" t="s">
        <v>23</v>
      </c>
      <c r="C2" s="26" t="s">
        <v>151</v>
      </c>
      <c r="D2" s="26" t="s">
        <v>152</v>
      </c>
      <c r="E2" s="26" t="s">
        <v>153</v>
      </c>
      <c r="F2" s="26" t="s">
        <v>21</v>
      </c>
      <c r="G2" s="27" t="s">
        <v>24</v>
      </c>
      <c r="H2" s="26" t="s">
        <v>154</v>
      </c>
      <c r="I2" s="27" t="s">
        <v>155</v>
      </c>
      <c r="J2" s="1"/>
    </row>
    <row r="3" spans="2:10">
      <c r="B3" s="17">
        <v>1</v>
      </c>
      <c r="C3" s="33">
        <v>45158</v>
      </c>
      <c r="D3" s="20">
        <v>30</v>
      </c>
      <c r="E3" s="21">
        <v>45188</v>
      </c>
      <c r="F3" s="17">
        <f>IF(B3="","",SUMIF('Backlog del Producto'!N$7:N$129,Sprints!B3,'Backlog del Producto'!L$7:L$129))</f>
        <v>0</v>
      </c>
      <c r="G3" s="18" t="s">
        <v>4</v>
      </c>
      <c r="H3" s="20"/>
      <c r="I3" s="15"/>
    </row>
    <row r="4" spans="2:10">
      <c r="B4" s="17">
        <v>2</v>
      </c>
      <c r="C4" s="19">
        <f>IF(AND(C3&lt;&gt;"",D3&lt;&gt;"",D4&lt;&gt;""),C3+D3,"")</f>
        <v>45188</v>
      </c>
      <c r="D4" s="20">
        <v>15</v>
      </c>
      <c r="E4" s="21">
        <f>IF(AND(C4&lt;&gt;"",D4&lt;&gt;""),C4+D4-1,"")</f>
        <v>45202</v>
      </c>
      <c r="F4" s="17">
        <f>IF(B4="","",SUMIF('Backlog del Producto'!N$7:N$129,Sprints!B4,'Backlog del Producto'!L$7:L$129))</f>
        <v>0</v>
      </c>
      <c r="G4" s="18" t="s">
        <v>156</v>
      </c>
      <c r="H4" s="20"/>
      <c r="I4" s="15"/>
    </row>
    <row r="5" spans="2:10">
      <c r="B5" s="17">
        <v>3</v>
      </c>
      <c r="C5" s="19">
        <f>IF(AND(C4&lt;&gt;"",D4&lt;&gt;"",D5&lt;&gt;""),C4+D4,"")</f>
        <v>45203</v>
      </c>
      <c r="D5" s="20">
        <v>30</v>
      </c>
      <c r="E5" s="21">
        <f>IF(AND(C5&lt;&gt;"",D5&lt;&gt;""),C5+D5-1,"")</f>
        <v>45232</v>
      </c>
      <c r="F5" s="17">
        <f>IF(B5="","",SUMIF('Backlog del Producto'!N$7:N$129,Sprints!B5,'Backlog del Producto'!L$7:L$129))</f>
        <v>0</v>
      </c>
      <c r="G5" s="18" t="s">
        <v>156</v>
      </c>
      <c r="H5" s="20"/>
      <c r="I5" s="15"/>
    </row>
    <row r="6" spans="2:10">
      <c r="B6" s="17">
        <v>4</v>
      </c>
      <c r="C6" s="19">
        <f>IF(AND(C5&lt;&gt;"",D5&lt;&gt;"",D6&lt;&gt;""),C5+D5,"")</f>
        <v>45233</v>
      </c>
      <c r="D6" s="20">
        <v>30</v>
      </c>
      <c r="E6" s="21">
        <f>IF(AND(C6&lt;&gt;"",D6&lt;&gt;""),C6+D6-1,"")</f>
        <v>45262</v>
      </c>
      <c r="F6" s="17">
        <f>IF(B6="","",SUMIF('Backlog del Producto'!N$7:N$129,Sprints!B6,'Backlog del Producto'!L$7:L$129))</f>
        <v>0</v>
      </c>
      <c r="G6" s="18" t="s">
        <v>156</v>
      </c>
      <c r="H6" s="20"/>
      <c r="I6" s="15"/>
    </row>
    <row r="7" spans="2:10">
      <c r="B7" s="17">
        <v>5</v>
      </c>
      <c r="C7" s="19">
        <f>IF(AND(C6&lt;&gt;"",D6&lt;&gt;"",D7&lt;&gt;""),C6+D6,"")</f>
        <v>45263</v>
      </c>
      <c r="D7" s="20">
        <v>30</v>
      </c>
      <c r="E7" s="21">
        <f>IF(AND(C7&lt;&gt;"",D7&lt;&gt;""),C7+D7-1,"")</f>
        <v>45292</v>
      </c>
      <c r="F7" s="17">
        <f>IF(B7="","",SUMIF('Backlog del Producto'!N$7:N$129,Sprints!B7,'Backlog del Producto'!L$7:L$129))</f>
        <v>0</v>
      </c>
      <c r="G7" s="18" t="s">
        <v>156</v>
      </c>
      <c r="H7" s="20"/>
      <c r="I7" s="15"/>
    </row>
    <row r="8" spans="2:10">
      <c r="B8" s="17"/>
      <c r="C8" s="19"/>
      <c r="D8" s="20"/>
      <c r="E8" s="21"/>
      <c r="F8" s="17"/>
      <c r="G8" s="18"/>
      <c r="H8" s="20"/>
      <c r="I8" s="15"/>
    </row>
    <row r="9" spans="2:10">
      <c r="B9" s="17" t="str">
        <f t="shared" ref="B9:B17" si="0">IF(AND(C9&lt;&gt;"",D9&lt;&gt;""),B8+1,"")</f>
        <v/>
      </c>
      <c r="C9" s="19" t="str">
        <f>IF(AND(C8&lt;&gt;"",D8&lt;&gt;"",D9&lt;&gt;""),C8+D8,"")</f>
        <v/>
      </c>
      <c r="D9" s="20"/>
      <c r="E9" s="21" t="str">
        <f t="shared" ref="E9:E17" si="1">IF(AND(C9&lt;&gt;"",D9&lt;&gt;""),C9+D9-1,"")</f>
        <v/>
      </c>
      <c r="F9" s="17" t="str">
        <f>IF(B9="","",SUMIF('Backlog del Producto'!N$8:N$129,Sprints!B9,'Backlog del Producto'!L$8:L$129))</f>
        <v/>
      </c>
      <c r="G9" s="18" t="str">
        <f t="shared" ref="G9:G17" si="2">IF(AND(OR(G8="Planned",G8="Ongoing"),D9&lt;&gt;""),"Planned","Unplanned")</f>
        <v>Unplanned</v>
      </c>
      <c r="H9" s="20"/>
      <c r="I9" s="15"/>
    </row>
    <row r="10" spans="2:10">
      <c r="B10" s="17" t="str">
        <f t="shared" si="0"/>
        <v/>
      </c>
      <c r="C10" s="19" t="str">
        <f t="shared" ref="C10:C17" si="3">IF(AND(C9&lt;&gt;"",D9&lt;&gt;"",D10&lt;&gt;""),C9+D9,"")</f>
        <v/>
      </c>
      <c r="D10" s="20"/>
      <c r="E10" s="21" t="str">
        <f t="shared" si="1"/>
        <v/>
      </c>
      <c r="F10" s="17" t="str">
        <f>IF(B10="","",SUMIF('Backlog del Producto'!N$8:N$129,Sprints!B10,'Backlog del Producto'!L$8:L$129))</f>
        <v/>
      </c>
      <c r="G10" s="18" t="str">
        <f t="shared" si="2"/>
        <v>Unplanned</v>
      </c>
      <c r="H10" s="20"/>
      <c r="I10" s="15"/>
    </row>
    <row r="11" spans="2:10">
      <c r="B11" s="17" t="str">
        <f t="shared" si="0"/>
        <v/>
      </c>
      <c r="C11" s="19" t="str">
        <f t="shared" si="3"/>
        <v/>
      </c>
      <c r="D11" s="20"/>
      <c r="E11" s="21" t="str">
        <f t="shared" si="1"/>
        <v/>
      </c>
      <c r="F11" s="17" t="str">
        <f>IF(B11="","",SUMIF('Backlog del Producto'!N$8:N$129,Sprints!B11,'Backlog del Producto'!L$8:L$129))</f>
        <v/>
      </c>
      <c r="G11" s="18" t="str">
        <f t="shared" si="2"/>
        <v>Unplanned</v>
      </c>
      <c r="H11" s="20"/>
      <c r="I11" s="15"/>
    </row>
    <row r="12" spans="2:10">
      <c r="B12" s="17" t="str">
        <f t="shared" si="0"/>
        <v/>
      </c>
      <c r="C12" s="19" t="str">
        <f t="shared" si="3"/>
        <v/>
      </c>
      <c r="D12" s="20"/>
      <c r="E12" s="21" t="str">
        <f t="shared" si="1"/>
        <v/>
      </c>
      <c r="F12" s="17" t="str">
        <f>IF(B12="","",SUMIF('Backlog del Producto'!N$8:N$129,Sprints!B12,'Backlog del Producto'!L$8:L$129))</f>
        <v/>
      </c>
      <c r="G12" s="18" t="str">
        <f t="shared" si="2"/>
        <v>Unplanned</v>
      </c>
      <c r="H12" s="20"/>
      <c r="I12" s="15"/>
    </row>
    <row r="13" spans="2:10">
      <c r="B13" s="17" t="str">
        <f t="shared" si="0"/>
        <v/>
      </c>
      <c r="C13" s="19" t="str">
        <f t="shared" si="3"/>
        <v/>
      </c>
      <c r="D13" s="20"/>
      <c r="E13" s="21" t="str">
        <f t="shared" si="1"/>
        <v/>
      </c>
      <c r="F13" s="17" t="str">
        <f>IF(B13="","",SUMIF('Backlog del Producto'!N$8:N$129,Sprints!B13,'Backlog del Producto'!L$8:L$129))</f>
        <v/>
      </c>
      <c r="G13" s="18" t="str">
        <f t="shared" si="2"/>
        <v>Unplanned</v>
      </c>
      <c r="H13" s="20"/>
      <c r="I13" s="15"/>
    </row>
    <row r="14" spans="2:10">
      <c r="B14" s="17" t="str">
        <f t="shared" si="0"/>
        <v/>
      </c>
      <c r="C14" s="19" t="str">
        <f t="shared" si="3"/>
        <v/>
      </c>
      <c r="D14" s="20"/>
      <c r="E14" s="21" t="str">
        <f t="shared" si="1"/>
        <v/>
      </c>
      <c r="F14" s="17" t="str">
        <f>IF(B14="","",SUMIF('Backlog del Producto'!N$8:N$129,Sprints!B14,'Backlog del Producto'!L$8:L$129))</f>
        <v/>
      </c>
      <c r="G14" s="18" t="str">
        <f t="shared" si="2"/>
        <v>Unplanned</v>
      </c>
      <c r="H14" s="20"/>
      <c r="I14" s="15"/>
    </row>
    <row r="15" spans="2:10">
      <c r="B15" s="17" t="str">
        <f t="shared" si="0"/>
        <v/>
      </c>
      <c r="C15" s="19" t="str">
        <f t="shared" si="3"/>
        <v/>
      </c>
      <c r="D15" s="20"/>
      <c r="E15" s="21" t="str">
        <f t="shared" si="1"/>
        <v/>
      </c>
      <c r="F15" s="17" t="str">
        <f>IF(B15="","",SUMIF('Backlog del Producto'!N$8:N$129,Sprints!B15,'Backlog del Producto'!L$8:L$129))</f>
        <v/>
      </c>
      <c r="G15" s="18" t="str">
        <f t="shared" si="2"/>
        <v>Unplanned</v>
      </c>
      <c r="H15" s="20"/>
      <c r="I15" s="15"/>
    </row>
    <row r="16" spans="2:10">
      <c r="B16" s="17" t="str">
        <f t="shared" si="0"/>
        <v/>
      </c>
      <c r="C16" s="19" t="str">
        <f t="shared" si="3"/>
        <v/>
      </c>
      <c r="D16" s="20"/>
      <c r="E16" s="21" t="str">
        <f t="shared" si="1"/>
        <v/>
      </c>
      <c r="F16" s="17" t="str">
        <f>IF(B16="","",SUMIF('Backlog del Producto'!N$8:N$129,Sprints!B16,'Backlog del Producto'!L$8:L$129))</f>
        <v/>
      </c>
      <c r="G16" s="18" t="str">
        <f t="shared" si="2"/>
        <v>Unplanned</v>
      </c>
      <c r="H16" s="20"/>
      <c r="I16" s="15"/>
    </row>
    <row r="17" spans="2:9">
      <c r="B17" s="17" t="str">
        <f t="shared" si="0"/>
        <v/>
      </c>
      <c r="C17" s="19" t="str">
        <f t="shared" si="3"/>
        <v/>
      </c>
      <c r="D17" s="20"/>
      <c r="E17" s="21" t="str">
        <f t="shared" si="1"/>
        <v/>
      </c>
      <c r="F17" s="17" t="str">
        <f>IF(B17="","",SUMIF('Backlog del Producto'!N$8:N$129,Sprints!B17,'Backlog del Producto'!L$8:L$129))</f>
        <v/>
      </c>
      <c r="G17" s="18" t="str">
        <f t="shared" si="2"/>
        <v>Unplanned</v>
      </c>
      <c r="H17" s="20"/>
      <c r="I17" s="15"/>
    </row>
    <row r="18" spans="2:9">
      <c r="B18" s="18"/>
      <c r="C18" s="18"/>
      <c r="D18" s="14"/>
      <c r="E18" s="22" t="s">
        <v>157</v>
      </c>
      <c r="F18" s="17">
        <f>SUMIF('Backlog del Producto'!N$8:N$129,"",'Backlog del Producto'!L$8:L$129)-SUMIF('Backlog del Producto'!O$8:O$129,"Eliminado",'Backlog del Producto'!L$8:L$129)</f>
        <v>0</v>
      </c>
      <c r="G18" s="18"/>
      <c r="H18" s="20"/>
      <c r="I18" s="16"/>
    </row>
  </sheetData>
  <phoneticPr fontId="2" type="noConversion"/>
  <conditionalFormatting sqref="B3:F17 H3:I17">
    <cfRule type="expression" dxfId="6" priority="6" stopIfTrue="1">
      <formula>OR($G3="Planned",$G3="Unplanned")</formula>
    </cfRule>
    <cfRule type="expression" dxfId="5" priority="7" stopIfTrue="1">
      <formula>$G3="Ongoing"</formula>
    </cfRule>
  </conditionalFormatting>
  <conditionalFormatting sqref="F18">
    <cfRule type="expression" dxfId="4" priority="1" stopIfTrue="1">
      <formula>$G18="Planned"</formula>
    </cfRule>
    <cfRule type="expression" dxfId="3" priority="2" stopIfTrue="1">
      <formula>$G18="Ongoing"</formula>
    </cfRule>
  </conditionalFormatting>
  <conditionalFormatting sqref="G3:G17">
    <cfRule type="expression" dxfId="2" priority="3" stopIfTrue="1">
      <formula>$G3="Planned"</formula>
    </cfRule>
    <cfRule type="expression" dxfId="1" priority="4" stopIfTrue="1">
      <formula>$G3="Ongoing"</formula>
    </cfRule>
    <cfRule type="cellIs" dxfId="0" priority="5" stopIfTrue="1" operator="equal">
      <formula>"Unplanned"</formula>
    </cfRule>
  </conditionalFormatting>
  <dataValidations count="1">
    <dataValidation type="list" allowBlank="1" showInputMessage="1" showErrorMessage="1" sqref="G3:G17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2926A6BD-B9D6-43A1-AC24-40D994CC1A5B}"/>
</file>

<file path=customXml/itemProps2.xml><?xml version="1.0" encoding="utf-8"?>
<ds:datastoreItem xmlns:ds="http://schemas.openxmlformats.org/officeDocument/2006/customXml" ds:itemID="{49A0D1E8-B670-4184-80F1-6022252F7605}"/>
</file>

<file path=customXml/itemProps3.xml><?xml version="1.0" encoding="utf-8"?>
<ds:datastoreItem xmlns:ds="http://schemas.openxmlformats.org/officeDocument/2006/customXml" ds:itemID="{2036E817-ADB2-4FBD-A97A-810F82FD54C5}"/>
</file>

<file path=customXml/itemProps4.xml><?xml version="1.0" encoding="utf-8"?>
<ds:datastoreItem xmlns:ds="http://schemas.openxmlformats.org/officeDocument/2006/customXml" ds:itemID="{617ABD26-2811-4761-B5CB-14D5621085A8}"/>
</file>

<file path=customXml/itemProps5.xml><?xml version="1.0" encoding="utf-8"?>
<ds:datastoreItem xmlns:ds="http://schemas.openxmlformats.org/officeDocument/2006/customXml" ds:itemID="{F09A1246-53BD-4D90-8F0D-F04270C7DF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SysOpen Digia Plc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cp:keywords/>
  <dc:description>Template versio 1.0 Approval</dc:description>
  <cp:lastModifiedBy/>
  <cp:revision>1</cp:revision>
  <dcterms:created xsi:type="dcterms:W3CDTF">1998-06-05T11:20:44Z</dcterms:created>
  <dcterms:modified xsi:type="dcterms:W3CDTF">2024-03-14T15:29:04Z</dcterms:modified>
  <cp:category>SysOpen Digia Standard Template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