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ikko\Downloads\"/>
    </mc:Choice>
  </mc:AlternateContent>
  <xr:revisionPtr revIDLastSave="0" documentId="13_ncr:1_{5B7F6360-4DC6-4272-BD70-914AD2E9DC95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NAMES" sheetId="1" r:id="rId1"/>
    <sheet name="E-CARD" sheetId="2" r:id="rId2"/>
    <sheet name="Per. Dev" sheetId="3" r:id="rId3"/>
    <sheet name="UCSP" sheetId="4" r:id="rId4"/>
    <sheet name="PEH" sheetId="5" r:id="rId5"/>
    <sheet name="PR2" sheetId="6" r:id="rId6"/>
    <sheet name="Immersion" sheetId="7" r:id="rId7"/>
    <sheet name="TVL" sheetId="8" r:id="rId8"/>
    <sheet name="SGSQ3" sheetId="9" r:id="rId9"/>
    <sheet name="SGSQ4" sheetId="10" r:id="rId10"/>
    <sheet name="SUMMARY OF GRAD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6" i="10" l="1"/>
  <c r="H136" i="10"/>
  <c r="J136" i="10"/>
  <c r="K136" i="10"/>
  <c r="F136" i="10"/>
  <c r="F136" i="9"/>
  <c r="H136" i="9"/>
  <c r="J136" i="9"/>
  <c r="K136" i="9"/>
  <c r="G136" i="9"/>
  <c r="F134" i="9"/>
  <c r="A74" i="6" a="1"/>
  <c r="A74" i="6" s="1"/>
  <c r="J58" i="1"/>
  <c r="J59" i="1"/>
  <c r="J60" i="1"/>
  <c r="J61" i="1"/>
  <c r="J62" i="1"/>
  <c r="K62" i="1" s="1"/>
  <c r="J63" i="1"/>
  <c r="J64" i="1"/>
  <c r="J65" i="1"/>
  <c r="J66" i="1"/>
  <c r="J67" i="1"/>
  <c r="J56" i="1"/>
  <c r="J57" i="1"/>
  <c r="L57" i="1" s="1"/>
  <c r="F73" i="10"/>
  <c r="A74" i="11" a="1"/>
  <c r="A74" i="11" s="1"/>
  <c r="A13" i="11" a="1"/>
  <c r="A13" i="11" s="1"/>
  <c r="A14" i="9" a="1"/>
  <c r="A14" i="9" s="1"/>
  <c r="B14" i="10"/>
  <c r="B62" i="10"/>
  <c r="B63" i="10"/>
  <c r="B64" i="10"/>
  <c r="A14" i="10" a="1"/>
  <c r="A14" i="10" s="1"/>
  <c r="A75" i="10" a="1"/>
  <c r="A75" i="10" s="1"/>
  <c r="A75" i="9" a="1"/>
  <c r="A75" i="9" s="1"/>
  <c r="A74" i="8" a="1"/>
  <c r="A74" i="8" s="1"/>
  <c r="A13" i="8" a="1"/>
  <c r="A13" i="8" s="1"/>
  <c r="A74" i="7" a="1"/>
  <c r="A74" i="7" s="1"/>
  <c r="A13" i="7" a="1"/>
  <c r="A13" i="7" s="1"/>
  <c r="A13" i="6" a="1"/>
  <c r="A13" i="6" s="1"/>
  <c r="A74" i="5" a="1"/>
  <c r="A74" i="5" s="1"/>
  <c r="A13" i="5" a="1"/>
  <c r="A13" i="5" s="1"/>
  <c r="A74" i="4" a="1"/>
  <c r="A74" i="4" s="1"/>
  <c r="A13" i="4" a="1"/>
  <c r="A13" i="4" s="1"/>
  <c r="A74" i="3" a="1"/>
  <c r="A74" i="3" s="1"/>
  <c r="A13" i="3" a="1"/>
  <c r="A13" i="3" s="1"/>
  <c r="B8" i="1" a="1"/>
  <c r="B8" i="1" s="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F8" i="11"/>
  <c r="D8" i="11"/>
  <c r="K134" i="10"/>
  <c r="J134" i="10"/>
  <c r="I134" i="10"/>
  <c r="H134" i="10"/>
  <c r="G134" i="10"/>
  <c r="F134" i="10"/>
  <c r="B134" i="10"/>
  <c r="K133" i="10"/>
  <c r="J133" i="10"/>
  <c r="I133" i="10"/>
  <c r="H133" i="10"/>
  <c r="G133" i="10"/>
  <c r="F133" i="10"/>
  <c r="B133" i="10"/>
  <c r="K132" i="10"/>
  <c r="J132" i="10"/>
  <c r="I132" i="10"/>
  <c r="H132" i="10"/>
  <c r="G132" i="10"/>
  <c r="F132" i="10"/>
  <c r="B132" i="10"/>
  <c r="K131" i="10"/>
  <c r="J131" i="10"/>
  <c r="I131" i="10"/>
  <c r="H131" i="10"/>
  <c r="G131" i="10"/>
  <c r="F131" i="10"/>
  <c r="B131" i="10"/>
  <c r="K130" i="10"/>
  <c r="J130" i="10"/>
  <c r="I130" i="10"/>
  <c r="H130" i="10"/>
  <c r="G130" i="10"/>
  <c r="F130" i="10"/>
  <c r="B130" i="10"/>
  <c r="K129" i="10"/>
  <c r="J129" i="10"/>
  <c r="I129" i="10"/>
  <c r="H129" i="10"/>
  <c r="G129" i="10"/>
  <c r="F129" i="10"/>
  <c r="B129" i="10"/>
  <c r="K128" i="10"/>
  <c r="J128" i="10"/>
  <c r="I128" i="10"/>
  <c r="H128" i="10"/>
  <c r="G128" i="10"/>
  <c r="F128" i="10"/>
  <c r="B128" i="10"/>
  <c r="K127" i="10"/>
  <c r="J127" i="10"/>
  <c r="I127" i="10"/>
  <c r="H127" i="10"/>
  <c r="G127" i="10"/>
  <c r="F127" i="10"/>
  <c r="B127" i="10"/>
  <c r="K126" i="10"/>
  <c r="J126" i="10"/>
  <c r="I126" i="10"/>
  <c r="H126" i="10"/>
  <c r="G126" i="10"/>
  <c r="F126" i="10"/>
  <c r="B126" i="10"/>
  <c r="K125" i="10"/>
  <c r="J125" i="10"/>
  <c r="I125" i="10"/>
  <c r="H125" i="10"/>
  <c r="G125" i="10"/>
  <c r="F125" i="10"/>
  <c r="B125" i="10"/>
  <c r="K124" i="10"/>
  <c r="J124" i="10"/>
  <c r="I124" i="10"/>
  <c r="H124" i="10"/>
  <c r="G124" i="10"/>
  <c r="F124" i="10"/>
  <c r="B124" i="10"/>
  <c r="K123" i="10"/>
  <c r="J123" i="10"/>
  <c r="I123" i="10"/>
  <c r="H123" i="10"/>
  <c r="G123" i="10"/>
  <c r="F123" i="10"/>
  <c r="B123" i="10"/>
  <c r="K122" i="10"/>
  <c r="J122" i="10"/>
  <c r="I122" i="10"/>
  <c r="H122" i="10"/>
  <c r="G122" i="10"/>
  <c r="F122" i="10"/>
  <c r="B122" i="10"/>
  <c r="K121" i="10"/>
  <c r="J121" i="10"/>
  <c r="I121" i="10"/>
  <c r="H121" i="10"/>
  <c r="G121" i="10"/>
  <c r="F121" i="10"/>
  <c r="B121" i="10"/>
  <c r="K120" i="10"/>
  <c r="J120" i="10"/>
  <c r="I120" i="10"/>
  <c r="H120" i="10"/>
  <c r="G120" i="10"/>
  <c r="F120" i="10"/>
  <c r="B120" i="10"/>
  <c r="K119" i="10"/>
  <c r="J119" i="10"/>
  <c r="I119" i="10"/>
  <c r="H119" i="10"/>
  <c r="G119" i="10"/>
  <c r="F119" i="10"/>
  <c r="B119" i="10"/>
  <c r="K118" i="10"/>
  <c r="J118" i="10"/>
  <c r="I118" i="10"/>
  <c r="H118" i="10"/>
  <c r="G118" i="10"/>
  <c r="F118" i="10"/>
  <c r="B118" i="10"/>
  <c r="K117" i="10"/>
  <c r="J117" i="10"/>
  <c r="I117" i="10"/>
  <c r="H117" i="10"/>
  <c r="G117" i="10"/>
  <c r="F117" i="10"/>
  <c r="B117" i="10"/>
  <c r="K116" i="10"/>
  <c r="J116" i="10"/>
  <c r="I116" i="10"/>
  <c r="H116" i="10"/>
  <c r="G116" i="10"/>
  <c r="F116" i="10"/>
  <c r="B116" i="10"/>
  <c r="K115" i="10"/>
  <c r="J115" i="10"/>
  <c r="I115" i="10"/>
  <c r="H115" i="10"/>
  <c r="G115" i="10"/>
  <c r="F115" i="10"/>
  <c r="B115" i="10"/>
  <c r="K114" i="10"/>
  <c r="J114" i="10"/>
  <c r="I114" i="10"/>
  <c r="H114" i="10"/>
  <c r="G114" i="10"/>
  <c r="F114" i="10"/>
  <c r="B114" i="10"/>
  <c r="K113" i="10"/>
  <c r="J113" i="10"/>
  <c r="I113" i="10"/>
  <c r="H113" i="10"/>
  <c r="G113" i="10"/>
  <c r="F113" i="10"/>
  <c r="B113" i="10"/>
  <c r="K112" i="10"/>
  <c r="J112" i="10"/>
  <c r="I112" i="10"/>
  <c r="H112" i="10"/>
  <c r="G112" i="10"/>
  <c r="F112" i="10"/>
  <c r="B112" i="10"/>
  <c r="K111" i="10"/>
  <c r="J111" i="10"/>
  <c r="I111" i="10"/>
  <c r="H111" i="10"/>
  <c r="G111" i="10"/>
  <c r="F111" i="10"/>
  <c r="B111" i="10"/>
  <c r="K110" i="10"/>
  <c r="J110" i="10"/>
  <c r="I110" i="10"/>
  <c r="H110" i="10"/>
  <c r="G110" i="10"/>
  <c r="F110" i="10"/>
  <c r="B110" i="10"/>
  <c r="K109" i="10"/>
  <c r="J109" i="10"/>
  <c r="I109" i="10"/>
  <c r="H109" i="10"/>
  <c r="G109" i="10"/>
  <c r="F109" i="10"/>
  <c r="B109" i="10"/>
  <c r="K108" i="10"/>
  <c r="J108" i="10"/>
  <c r="I108" i="10"/>
  <c r="H108" i="10"/>
  <c r="G108" i="10"/>
  <c r="F108" i="10"/>
  <c r="B108" i="10"/>
  <c r="K107" i="10"/>
  <c r="J107" i="10"/>
  <c r="I107" i="10"/>
  <c r="H107" i="10"/>
  <c r="G107" i="10"/>
  <c r="F107" i="10"/>
  <c r="B107" i="10"/>
  <c r="K106" i="10"/>
  <c r="J106" i="10"/>
  <c r="I106" i="10"/>
  <c r="H106" i="10"/>
  <c r="G106" i="10"/>
  <c r="F106" i="10"/>
  <c r="B106" i="10"/>
  <c r="K105" i="10"/>
  <c r="J105" i="10"/>
  <c r="I105" i="10"/>
  <c r="H105" i="10"/>
  <c r="G105" i="10"/>
  <c r="F105" i="10"/>
  <c r="B105" i="10"/>
  <c r="K104" i="10"/>
  <c r="J104" i="10"/>
  <c r="I104" i="10"/>
  <c r="H104" i="10"/>
  <c r="G104" i="10"/>
  <c r="F104" i="10"/>
  <c r="B104" i="10"/>
  <c r="K103" i="10"/>
  <c r="J103" i="10"/>
  <c r="I103" i="10"/>
  <c r="H103" i="10"/>
  <c r="G103" i="10"/>
  <c r="F103" i="10"/>
  <c r="B103" i="10"/>
  <c r="K102" i="10"/>
  <c r="J102" i="10"/>
  <c r="I102" i="10"/>
  <c r="H102" i="10"/>
  <c r="G102" i="10"/>
  <c r="F102" i="10"/>
  <c r="B102" i="10"/>
  <c r="K101" i="10"/>
  <c r="J101" i="10"/>
  <c r="I101" i="10"/>
  <c r="H101" i="10"/>
  <c r="G101" i="10"/>
  <c r="F101" i="10"/>
  <c r="B101" i="10"/>
  <c r="K100" i="10"/>
  <c r="J100" i="10"/>
  <c r="I100" i="10"/>
  <c r="H100" i="10"/>
  <c r="G100" i="10"/>
  <c r="F100" i="10"/>
  <c r="B100" i="10"/>
  <c r="K99" i="10"/>
  <c r="J99" i="10"/>
  <c r="I99" i="10"/>
  <c r="H99" i="10"/>
  <c r="G99" i="10"/>
  <c r="F99" i="10"/>
  <c r="B99" i="10"/>
  <c r="K98" i="10"/>
  <c r="J98" i="10"/>
  <c r="I98" i="10"/>
  <c r="H98" i="10"/>
  <c r="G98" i="10"/>
  <c r="F98" i="10"/>
  <c r="B98" i="10"/>
  <c r="K97" i="10"/>
  <c r="J97" i="10"/>
  <c r="I97" i="10"/>
  <c r="H97" i="10"/>
  <c r="G97" i="10"/>
  <c r="F97" i="10"/>
  <c r="B97" i="10"/>
  <c r="K96" i="10"/>
  <c r="J96" i="10"/>
  <c r="I96" i="10"/>
  <c r="H96" i="10"/>
  <c r="G96" i="10"/>
  <c r="F96" i="10"/>
  <c r="B96" i="10"/>
  <c r="K95" i="10"/>
  <c r="J95" i="10"/>
  <c r="I95" i="10"/>
  <c r="H95" i="10"/>
  <c r="G95" i="10"/>
  <c r="F95" i="10"/>
  <c r="B95" i="10"/>
  <c r="K94" i="10"/>
  <c r="J94" i="10"/>
  <c r="I94" i="10"/>
  <c r="H94" i="10"/>
  <c r="G94" i="10"/>
  <c r="F94" i="10"/>
  <c r="B94" i="10"/>
  <c r="K93" i="10"/>
  <c r="J93" i="10"/>
  <c r="I93" i="10"/>
  <c r="H93" i="10"/>
  <c r="G93" i="10"/>
  <c r="F93" i="10"/>
  <c r="B93" i="10"/>
  <c r="K92" i="10"/>
  <c r="J92" i="10"/>
  <c r="I92" i="10"/>
  <c r="H92" i="10"/>
  <c r="G92" i="10"/>
  <c r="F92" i="10"/>
  <c r="B92" i="10"/>
  <c r="K91" i="10"/>
  <c r="J91" i="10"/>
  <c r="I91" i="10"/>
  <c r="H91" i="10"/>
  <c r="G91" i="10"/>
  <c r="F91" i="10"/>
  <c r="B91" i="10"/>
  <c r="K90" i="10"/>
  <c r="J90" i="10"/>
  <c r="I90" i="10"/>
  <c r="H90" i="10"/>
  <c r="G90" i="10"/>
  <c r="F90" i="10"/>
  <c r="B90" i="10"/>
  <c r="K89" i="10"/>
  <c r="J89" i="10"/>
  <c r="I89" i="10"/>
  <c r="H89" i="10"/>
  <c r="G89" i="10"/>
  <c r="F89" i="10"/>
  <c r="B89" i="10"/>
  <c r="K88" i="10"/>
  <c r="J88" i="10"/>
  <c r="I88" i="10"/>
  <c r="H88" i="10"/>
  <c r="G88" i="10"/>
  <c r="F88" i="10"/>
  <c r="B88" i="10"/>
  <c r="K87" i="10"/>
  <c r="J87" i="10"/>
  <c r="I87" i="10"/>
  <c r="H87" i="10"/>
  <c r="G87" i="10"/>
  <c r="F87" i="10"/>
  <c r="L87" i="10" s="1"/>
  <c r="B87" i="10"/>
  <c r="K86" i="10"/>
  <c r="J86" i="10"/>
  <c r="I86" i="10"/>
  <c r="H86" i="10"/>
  <c r="G86" i="10"/>
  <c r="F86" i="10"/>
  <c r="B86" i="10"/>
  <c r="K85" i="10"/>
  <c r="J85" i="10"/>
  <c r="I85" i="10"/>
  <c r="H85" i="10"/>
  <c r="G85" i="10"/>
  <c r="F85" i="10"/>
  <c r="B85" i="10"/>
  <c r="K84" i="10"/>
  <c r="J84" i="10"/>
  <c r="I84" i="10"/>
  <c r="H84" i="10"/>
  <c r="G84" i="10"/>
  <c r="F84" i="10"/>
  <c r="B84" i="10"/>
  <c r="K83" i="10"/>
  <c r="J83" i="10"/>
  <c r="I83" i="10"/>
  <c r="H83" i="10"/>
  <c r="G83" i="10"/>
  <c r="F83" i="10"/>
  <c r="B83" i="10"/>
  <c r="K82" i="10"/>
  <c r="J82" i="10"/>
  <c r="I82" i="10"/>
  <c r="H82" i="10"/>
  <c r="G82" i="10"/>
  <c r="F82" i="10"/>
  <c r="B82" i="10"/>
  <c r="K81" i="10"/>
  <c r="J81" i="10"/>
  <c r="I81" i="10"/>
  <c r="H81" i="10"/>
  <c r="G81" i="10"/>
  <c r="F81" i="10"/>
  <c r="B81" i="10"/>
  <c r="K80" i="10"/>
  <c r="J80" i="10"/>
  <c r="I80" i="10"/>
  <c r="H80" i="10"/>
  <c r="G80" i="10"/>
  <c r="F80" i="10"/>
  <c r="B80" i="10"/>
  <c r="K79" i="10"/>
  <c r="J79" i="10"/>
  <c r="I79" i="10"/>
  <c r="H79" i="10"/>
  <c r="G79" i="10"/>
  <c r="F79" i="10"/>
  <c r="B79" i="10"/>
  <c r="K78" i="10"/>
  <c r="J78" i="10"/>
  <c r="I78" i="10"/>
  <c r="H78" i="10"/>
  <c r="G78" i="10"/>
  <c r="F78" i="10"/>
  <c r="B78" i="10"/>
  <c r="K77" i="10"/>
  <c r="J77" i="10"/>
  <c r="I77" i="10"/>
  <c r="H77" i="10"/>
  <c r="G77" i="10"/>
  <c r="F77" i="10"/>
  <c r="B77" i="10"/>
  <c r="K76" i="10"/>
  <c r="J76" i="10"/>
  <c r="I76" i="10"/>
  <c r="H76" i="10"/>
  <c r="G76" i="10"/>
  <c r="F76" i="10"/>
  <c r="B76" i="10"/>
  <c r="K75" i="10"/>
  <c r="J75" i="10"/>
  <c r="I75" i="10"/>
  <c r="H75" i="10"/>
  <c r="G75" i="10"/>
  <c r="F75" i="10"/>
  <c r="B75" i="10"/>
  <c r="K73" i="10"/>
  <c r="J73" i="10"/>
  <c r="I73" i="10"/>
  <c r="H73" i="10"/>
  <c r="G73" i="10"/>
  <c r="B73" i="10"/>
  <c r="K72" i="10"/>
  <c r="J72" i="10"/>
  <c r="I72" i="10"/>
  <c r="H72" i="10"/>
  <c r="G72" i="10"/>
  <c r="F72" i="10"/>
  <c r="B72" i="10"/>
  <c r="K71" i="10"/>
  <c r="J71" i="10"/>
  <c r="I71" i="10"/>
  <c r="H71" i="10"/>
  <c r="G71" i="10"/>
  <c r="F71" i="10"/>
  <c r="B71" i="10"/>
  <c r="K70" i="10"/>
  <c r="J70" i="10"/>
  <c r="I70" i="10"/>
  <c r="H70" i="10"/>
  <c r="G70" i="10"/>
  <c r="F70" i="10"/>
  <c r="B70" i="10"/>
  <c r="K69" i="10"/>
  <c r="J69" i="10"/>
  <c r="I69" i="10"/>
  <c r="H69" i="10"/>
  <c r="G69" i="10"/>
  <c r="F69" i="10"/>
  <c r="B69" i="10"/>
  <c r="K68" i="10"/>
  <c r="J68" i="10"/>
  <c r="I68" i="10"/>
  <c r="H68" i="10"/>
  <c r="G68" i="10"/>
  <c r="F68" i="10"/>
  <c r="B68" i="10"/>
  <c r="K67" i="10"/>
  <c r="J67" i="10"/>
  <c r="I67" i="10"/>
  <c r="H67" i="10"/>
  <c r="G67" i="10"/>
  <c r="F67" i="10"/>
  <c r="B67" i="10"/>
  <c r="K66" i="10"/>
  <c r="J66" i="10"/>
  <c r="I66" i="10"/>
  <c r="H66" i="10"/>
  <c r="G66" i="10"/>
  <c r="F66" i="10"/>
  <c r="B66" i="10"/>
  <c r="K65" i="10"/>
  <c r="J65" i="10"/>
  <c r="I65" i="10"/>
  <c r="H65" i="10"/>
  <c r="G65" i="10"/>
  <c r="F65" i="10"/>
  <c r="B65" i="10"/>
  <c r="K64" i="10"/>
  <c r="J64" i="10"/>
  <c r="I64" i="10"/>
  <c r="H64" i="10"/>
  <c r="G64" i="10"/>
  <c r="F64" i="10"/>
  <c r="K63" i="10"/>
  <c r="J63" i="10"/>
  <c r="I63" i="10"/>
  <c r="H63" i="10"/>
  <c r="G63" i="10"/>
  <c r="F63" i="10"/>
  <c r="K62" i="10"/>
  <c r="J62" i="10"/>
  <c r="I62" i="10"/>
  <c r="H62" i="10"/>
  <c r="G62" i="10"/>
  <c r="F62" i="10"/>
  <c r="K61" i="10"/>
  <c r="J61" i="10"/>
  <c r="I61" i="10"/>
  <c r="H61" i="10"/>
  <c r="G61" i="10"/>
  <c r="F61" i="10"/>
  <c r="B61" i="10"/>
  <c r="K60" i="10"/>
  <c r="J60" i="10"/>
  <c r="I60" i="10"/>
  <c r="H60" i="10"/>
  <c r="G60" i="10"/>
  <c r="F60" i="10"/>
  <c r="B60" i="10"/>
  <c r="K59" i="10"/>
  <c r="J59" i="10"/>
  <c r="I59" i="10"/>
  <c r="H59" i="10"/>
  <c r="G59" i="10"/>
  <c r="F59" i="10"/>
  <c r="L59" i="10" s="1"/>
  <c r="B59" i="10"/>
  <c r="K58" i="10"/>
  <c r="J58" i="10"/>
  <c r="I58" i="10"/>
  <c r="H58" i="10"/>
  <c r="G58" i="10"/>
  <c r="F58" i="10"/>
  <c r="B58" i="10"/>
  <c r="K57" i="10"/>
  <c r="J57" i="10"/>
  <c r="I57" i="10"/>
  <c r="H57" i="10"/>
  <c r="G57" i="10"/>
  <c r="F57" i="10"/>
  <c r="B57" i="10"/>
  <c r="K56" i="10"/>
  <c r="J56" i="10"/>
  <c r="I56" i="10"/>
  <c r="H56" i="10"/>
  <c r="G56" i="10"/>
  <c r="F56" i="10"/>
  <c r="B56" i="10"/>
  <c r="K55" i="10"/>
  <c r="J55" i="10"/>
  <c r="I55" i="10"/>
  <c r="H55" i="10"/>
  <c r="G55" i="10"/>
  <c r="F55" i="10"/>
  <c r="L55" i="10" s="1"/>
  <c r="B55" i="10"/>
  <c r="K54" i="10"/>
  <c r="J54" i="10"/>
  <c r="I54" i="10"/>
  <c r="H54" i="10"/>
  <c r="G54" i="10"/>
  <c r="F54" i="10"/>
  <c r="B54" i="10"/>
  <c r="K53" i="10"/>
  <c r="J53" i="10"/>
  <c r="I53" i="10"/>
  <c r="H53" i="10"/>
  <c r="G53" i="10"/>
  <c r="F53" i="10"/>
  <c r="L53" i="10" s="1"/>
  <c r="B53" i="10"/>
  <c r="K52" i="10"/>
  <c r="J52" i="10"/>
  <c r="I52" i="10"/>
  <c r="H52" i="10"/>
  <c r="G52" i="10"/>
  <c r="F52" i="10"/>
  <c r="L52" i="10" s="1"/>
  <c r="B52" i="10"/>
  <c r="K51" i="10"/>
  <c r="J51" i="10"/>
  <c r="I51" i="10"/>
  <c r="H51" i="10"/>
  <c r="G51" i="10"/>
  <c r="F51" i="10"/>
  <c r="B51" i="10"/>
  <c r="K50" i="10"/>
  <c r="J50" i="10"/>
  <c r="I50" i="10"/>
  <c r="H50" i="10"/>
  <c r="G50" i="10"/>
  <c r="F50" i="10"/>
  <c r="L50" i="10" s="1"/>
  <c r="B50" i="10"/>
  <c r="K49" i="10"/>
  <c r="J49" i="10"/>
  <c r="I49" i="10"/>
  <c r="H49" i="10"/>
  <c r="G49" i="10"/>
  <c r="F49" i="10"/>
  <c r="B49" i="10"/>
  <c r="K48" i="10"/>
  <c r="J48" i="10"/>
  <c r="I48" i="10"/>
  <c r="H48" i="10"/>
  <c r="G48" i="10"/>
  <c r="F48" i="10"/>
  <c r="B48" i="10"/>
  <c r="K47" i="10"/>
  <c r="J47" i="10"/>
  <c r="I47" i="10"/>
  <c r="H47" i="10"/>
  <c r="G47" i="10"/>
  <c r="F47" i="10"/>
  <c r="B47" i="10"/>
  <c r="K46" i="10"/>
  <c r="J46" i="10"/>
  <c r="I46" i="10"/>
  <c r="H46" i="10"/>
  <c r="G46" i="10"/>
  <c r="F46" i="10"/>
  <c r="B46" i="10"/>
  <c r="K45" i="10"/>
  <c r="J45" i="10"/>
  <c r="I45" i="10"/>
  <c r="H45" i="10"/>
  <c r="G45" i="10"/>
  <c r="F45" i="10"/>
  <c r="L45" i="10" s="1"/>
  <c r="B45" i="10"/>
  <c r="K44" i="10"/>
  <c r="J44" i="10"/>
  <c r="I44" i="10"/>
  <c r="H44" i="10"/>
  <c r="G44" i="10"/>
  <c r="F44" i="10"/>
  <c r="B44" i="10"/>
  <c r="K43" i="10"/>
  <c r="J43" i="10"/>
  <c r="I43" i="10"/>
  <c r="H43" i="10"/>
  <c r="G43" i="10"/>
  <c r="F43" i="10"/>
  <c r="B43" i="10"/>
  <c r="K42" i="10"/>
  <c r="J42" i="10"/>
  <c r="I42" i="10"/>
  <c r="H42" i="10"/>
  <c r="G42" i="10"/>
  <c r="F42" i="10"/>
  <c r="L42" i="10" s="1"/>
  <c r="B42" i="10"/>
  <c r="K41" i="10"/>
  <c r="J41" i="10"/>
  <c r="I41" i="10"/>
  <c r="H41" i="10"/>
  <c r="G41" i="10"/>
  <c r="F41" i="10"/>
  <c r="B41" i="10"/>
  <c r="K40" i="10"/>
  <c r="J40" i="10"/>
  <c r="I40" i="10"/>
  <c r="H40" i="10"/>
  <c r="G40" i="10"/>
  <c r="F40" i="10"/>
  <c r="L40" i="10" s="1"/>
  <c r="M40" i="10" s="1"/>
  <c r="B40" i="10"/>
  <c r="K39" i="10"/>
  <c r="J39" i="10"/>
  <c r="I39" i="10"/>
  <c r="H39" i="10"/>
  <c r="G39" i="10"/>
  <c r="F39" i="10"/>
  <c r="B39" i="10"/>
  <c r="K38" i="10"/>
  <c r="J38" i="10"/>
  <c r="I38" i="10"/>
  <c r="H38" i="10"/>
  <c r="G38" i="10"/>
  <c r="F38" i="10"/>
  <c r="L38" i="10" s="1"/>
  <c r="M38" i="10" s="1"/>
  <c r="B38" i="10"/>
  <c r="K37" i="10"/>
  <c r="J37" i="10"/>
  <c r="I37" i="10"/>
  <c r="H37" i="10"/>
  <c r="G37" i="10"/>
  <c r="F37" i="10"/>
  <c r="L37" i="10" s="1"/>
  <c r="B37" i="10"/>
  <c r="K36" i="10"/>
  <c r="J36" i="10"/>
  <c r="I36" i="10"/>
  <c r="H36" i="10"/>
  <c r="G36" i="10"/>
  <c r="F36" i="10"/>
  <c r="L36" i="10" s="1"/>
  <c r="B36" i="10"/>
  <c r="K35" i="10"/>
  <c r="J35" i="10"/>
  <c r="I35" i="10"/>
  <c r="H35" i="10"/>
  <c r="G35" i="10"/>
  <c r="F35" i="10"/>
  <c r="B35" i="10"/>
  <c r="K34" i="10"/>
  <c r="J34" i="10"/>
  <c r="I34" i="10"/>
  <c r="H34" i="10"/>
  <c r="G34" i="10"/>
  <c r="F34" i="10"/>
  <c r="L34" i="10" s="1"/>
  <c r="B34" i="10"/>
  <c r="K33" i="10"/>
  <c r="J33" i="10"/>
  <c r="I33" i="10"/>
  <c r="H33" i="10"/>
  <c r="G33" i="10"/>
  <c r="F33" i="10"/>
  <c r="L33" i="10" s="1"/>
  <c r="B33" i="10"/>
  <c r="K32" i="10"/>
  <c r="J32" i="10"/>
  <c r="I32" i="10"/>
  <c r="H32" i="10"/>
  <c r="G32" i="10"/>
  <c r="F32" i="10"/>
  <c r="L32" i="10" s="1"/>
  <c r="B32" i="10"/>
  <c r="K31" i="10"/>
  <c r="J31" i="10"/>
  <c r="I31" i="10"/>
  <c r="H31" i="10"/>
  <c r="G31" i="10"/>
  <c r="F31" i="10"/>
  <c r="L31" i="10" s="1"/>
  <c r="B31" i="10"/>
  <c r="K30" i="10"/>
  <c r="J30" i="10"/>
  <c r="I30" i="10"/>
  <c r="H30" i="10"/>
  <c r="G30" i="10"/>
  <c r="F30" i="10"/>
  <c r="B30" i="10"/>
  <c r="K29" i="10"/>
  <c r="J29" i="10"/>
  <c r="I29" i="10"/>
  <c r="H29" i="10"/>
  <c r="G29" i="10"/>
  <c r="F29" i="10"/>
  <c r="B29" i="10"/>
  <c r="K28" i="10"/>
  <c r="J28" i="10"/>
  <c r="I28" i="10"/>
  <c r="H28" i="10"/>
  <c r="G28" i="10"/>
  <c r="F28" i="10"/>
  <c r="B28" i="10"/>
  <c r="K27" i="10"/>
  <c r="J27" i="10"/>
  <c r="I27" i="10"/>
  <c r="H27" i="10"/>
  <c r="G27" i="10"/>
  <c r="F27" i="10"/>
  <c r="L27" i="10" s="1"/>
  <c r="B27" i="10"/>
  <c r="K26" i="10"/>
  <c r="J26" i="10"/>
  <c r="I26" i="10"/>
  <c r="H26" i="10"/>
  <c r="G26" i="10"/>
  <c r="F26" i="10"/>
  <c r="B26" i="10"/>
  <c r="K25" i="10"/>
  <c r="J25" i="10"/>
  <c r="I25" i="10"/>
  <c r="H25" i="10"/>
  <c r="G25" i="10"/>
  <c r="F25" i="10"/>
  <c r="B25" i="10"/>
  <c r="K24" i="10"/>
  <c r="J24" i="10"/>
  <c r="I24" i="10"/>
  <c r="H24" i="10"/>
  <c r="G24" i="10"/>
  <c r="F24" i="10"/>
  <c r="B24" i="10"/>
  <c r="K23" i="10"/>
  <c r="J23" i="10"/>
  <c r="I23" i="10"/>
  <c r="H23" i="10"/>
  <c r="G23" i="10"/>
  <c r="F23" i="10"/>
  <c r="L23" i="10" s="1"/>
  <c r="B23" i="10"/>
  <c r="K22" i="10"/>
  <c r="J22" i="10"/>
  <c r="I22" i="10"/>
  <c r="H22" i="10"/>
  <c r="G22" i="10"/>
  <c r="F22" i="10"/>
  <c r="B22" i="10"/>
  <c r="K21" i="10"/>
  <c r="J21" i="10"/>
  <c r="I21" i="10"/>
  <c r="H21" i="10"/>
  <c r="G21" i="10"/>
  <c r="F21" i="10"/>
  <c r="L21" i="10" s="1"/>
  <c r="B21" i="10"/>
  <c r="K20" i="10"/>
  <c r="J20" i="10"/>
  <c r="I20" i="10"/>
  <c r="H20" i="10"/>
  <c r="G20" i="10"/>
  <c r="F20" i="10"/>
  <c r="B20" i="10"/>
  <c r="K19" i="10"/>
  <c r="J19" i="10"/>
  <c r="I19" i="10"/>
  <c r="H19" i="10"/>
  <c r="G19" i="10"/>
  <c r="F19" i="10"/>
  <c r="L19" i="10" s="1"/>
  <c r="D18" i="11" s="1"/>
  <c r="B19" i="10"/>
  <c r="K18" i="10"/>
  <c r="J18" i="10"/>
  <c r="I18" i="10"/>
  <c r="H18" i="10"/>
  <c r="G18" i="10"/>
  <c r="F18" i="10"/>
  <c r="L18" i="10" s="1"/>
  <c r="B18" i="10"/>
  <c r="K17" i="10"/>
  <c r="J17" i="10"/>
  <c r="I17" i="10"/>
  <c r="H17" i="10"/>
  <c r="G17" i="10"/>
  <c r="F17" i="10"/>
  <c r="L17" i="10" s="1"/>
  <c r="B17" i="10"/>
  <c r="K16" i="10"/>
  <c r="J16" i="10"/>
  <c r="I16" i="10"/>
  <c r="H16" i="10"/>
  <c r="G16" i="10"/>
  <c r="F16" i="10"/>
  <c r="B16" i="10"/>
  <c r="K15" i="10"/>
  <c r="J15" i="10"/>
  <c r="I15" i="10"/>
  <c r="H15" i="10"/>
  <c r="G15" i="10"/>
  <c r="L15" i="10" s="1"/>
  <c r="F15" i="10"/>
  <c r="B15" i="10"/>
  <c r="K14" i="10"/>
  <c r="J14" i="10"/>
  <c r="I14" i="10"/>
  <c r="H14" i="10"/>
  <c r="G14" i="10"/>
  <c r="F14" i="10"/>
  <c r="J8" i="10"/>
  <c r="K134" i="9"/>
  <c r="J134" i="9"/>
  <c r="I134" i="9"/>
  <c r="H134" i="9"/>
  <c r="G134" i="9"/>
  <c r="B134" i="9"/>
  <c r="K133" i="9"/>
  <c r="J133" i="9"/>
  <c r="I133" i="9"/>
  <c r="H133" i="9"/>
  <c r="G133" i="9"/>
  <c r="F133" i="9"/>
  <c r="B133" i="9"/>
  <c r="K132" i="9"/>
  <c r="J132" i="9"/>
  <c r="I132" i="9"/>
  <c r="H132" i="9"/>
  <c r="G132" i="9"/>
  <c r="F132" i="9"/>
  <c r="B132" i="9"/>
  <c r="K131" i="9"/>
  <c r="J131" i="9"/>
  <c r="I131" i="9"/>
  <c r="H131" i="9"/>
  <c r="G131" i="9"/>
  <c r="F131" i="9"/>
  <c r="B131" i="9"/>
  <c r="K130" i="9"/>
  <c r="J130" i="9"/>
  <c r="I130" i="9"/>
  <c r="H130" i="9"/>
  <c r="G130" i="9"/>
  <c r="F130" i="9"/>
  <c r="B130" i="9"/>
  <c r="K129" i="9"/>
  <c r="J129" i="9"/>
  <c r="I129" i="9"/>
  <c r="H129" i="9"/>
  <c r="G129" i="9"/>
  <c r="F129" i="9"/>
  <c r="B129" i="9"/>
  <c r="K128" i="9"/>
  <c r="J128" i="9"/>
  <c r="I128" i="9"/>
  <c r="H128" i="9"/>
  <c r="G128" i="9"/>
  <c r="F128" i="9"/>
  <c r="B128" i="9"/>
  <c r="K127" i="9"/>
  <c r="J127" i="9"/>
  <c r="I127" i="9"/>
  <c r="H127" i="9"/>
  <c r="G127" i="9"/>
  <c r="F127" i="9"/>
  <c r="B127" i="9"/>
  <c r="K126" i="9"/>
  <c r="J126" i="9"/>
  <c r="I126" i="9"/>
  <c r="H126" i="9"/>
  <c r="G126" i="9"/>
  <c r="F126" i="9"/>
  <c r="B126" i="9"/>
  <c r="K125" i="9"/>
  <c r="J125" i="9"/>
  <c r="I125" i="9"/>
  <c r="H125" i="9"/>
  <c r="G125" i="9"/>
  <c r="F125" i="9"/>
  <c r="B125" i="9"/>
  <c r="K124" i="9"/>
  <c r="J124" i="9"/>
  <c r="I124" i="9"/>
  <c r="H124" i="9"/>
  <c r="G124" i="9"/>
  <c r="F124" i="9"/>
  <c r="B124" i="9"/>
  <c r="K123" i="9"/>
  <c r="J123" i="9"/>
  <c r="I123" i="9"/>
  <c r="H123" i="9"/>
  <c r="G123" i="9"/>
  <c r="F123" i="9"/>
  <c r="B123" i="9"/>
  <c r="K122" i="9"/>
  <c r="J122" i="9"/>
  <c r="I122" i="9"/>
  <c r="H122" i="9"/>
  <c r="G122" i="9"/>
  <c r="F122" i="9"/>
  <c r="B122" i="9"/>
  <c r="K121" i="9"/>
  <c r="J121" i="9"/>
  <c r="I121" i="9"/>
  <c r="H121" i="9"/>
  <c r="G121" i="9"/>
  <c r="F121" i="9"/>
  <c r="B121" i="9"/>
  <c r="K120" i="9"/>
  <c r="J120" i="9"/>
  <c r="I120" i="9"/>
  <c r="H120" i="9"/>
  <c r="G120" i="9"/>
  <c r="F120" i="9"/>
  <c r="B120" i="9"/>
  <c r="K119" i="9"/>
  <c r="J119" i="9"/>
  <c r="I119" i="9"/>
  <c r="H119" i="9"/>
  <c r="G119" i="9"/>
  <c r="F119" i="9"/>
  <c r="B119" i="9"/>
  <c r="K118" i="9"/>
  <c r="J118" i="9"/>
  <c r="I118" i="9"/>
  <c r="H118" i="9"/>
  <c r="G118" i="9"/>
  <c r="F118" i="9"/>
  <c r="B118" i="9"/>
  <c r="K117" i="9"/>
  <c r="J117" i="9"/>
  <c r="I117" i="9"/>
  <c r="H117" i="9"/>
  <c r="G117" i="9"/>
  <c r="F117" i="9"/>
  <c r="B117" i="9"/>
  <c r="K116" i="9"/>
  <c r="J116" i="9"/>
  <c r="I116" i="9"/>
  <c r="H116" i="9"/>
  <c r="G116" i="9"/>
  <c r="F116" i="9"/>
  <c r="B116" i="9"/>
  <c r="K115" i="9"/>
  <c r="J115" i="9"/>
  <c r="I115" i="9"/>
  <c r="H115" i="9"/>
  <c r="G115" i="9"/>
  <c r="F115" i="9"/>
  <c r="B115" i="9"/>
  <c r="K114" i="9"/>
  <c r="J114" i="9"/>
  <c r="I114" i="9"/>
  <c r="H114" i="9"/>
  <c r="G114" i="9"/>
  <c r="F114" i="9"/>
  <c r="B114" i="9"/>
  <c r="K113" i="9"/>
  <c r="J113" i="9"/>
  <c r="I113" i="9"/>
  <c r="H113" i="9"/>
  <c r="G113" i="9"/>
  <c r="F113" i="9"/>
  <c r="B113" i="9"/>
  <c r="K112" i="9"/>
  <c r="J112" i="9"/>
  <c r="I112" i="9"/>
  <c r="H112" i="9"/>
  <c r="G112" i="9"/>
  <c r="F112" i="9"/>
  <c r="B112" i="9"/>
  <c r="K111" i="9"/>
  <c r="J111" i="9"/>
  <c r="I111" i="9"/>
  <c r="H111" i="9"/>
  <c r="G111" i="9"/>
  <c r="F111" i="9"/>
  <c r="B111" i="9"/>
  <c r="K110" i="9"/>
  <c r="J110" i="9"/>
  <c r="I110" i="9"/>
  <c r="H110" i="9"/>
  <c r="G110" i="9"/>
  <c r="F110" i="9"/>
  <c r="B110" i="9"/>
  <c r="K109" i="9"/>
  <c r="J109" i="9"/>
  <c r="I109" i="9"/>
  <c r="H109" i="9"/>
  <c r="G109" i="9"/>
  <c r="F109" i="9"/>
  <c r="B109" i="9"/>
  <c r="K108" i="9"/>
  <c r="J108" i="9"/>
  <c r="I108" i="9"/>
  <c r="H108" i="9"/>
  <c r="G108" i="9"/>
  <c r="F108" i="9"/>
  <c r="B108" i="9"/>
  <c r="K107" i="9"/>
  <c r="J107" i="9"/>
  <c r="I107" i="9"/>
  <c r="H107" i="9"/>
  <c r="G107" i="9"/>
  <c r="F107" i="9"/>
  <c r="B107" i="9"/>
  <c r="K106" i="9"/>
  <c r="J106" i="9"/>
  <c r="I106" i="9"/>
  <c r="H106" i="9"/>
  <c r="G106" i="9"/>
  <c r="F106" i="9"/>
  <c r="B106" i="9"/>
  <c r="K105" i="9"/>
  <c r="J105" i="9"/>
  <c r="I105" i="9"/>
  <c r="H105" i="9"/>
  <c r="G105" i="9"/>
  <c r="F105" i="9"/>
  <c r="B105" i="9"/>
  <c r="K104" i="9"/>
  <c r="J104" i="9"/>
  <c r="I104" i="9"/>
  <c r="H104" i="9"/>
  <c r="G104" i="9"/>
  <c r="F104" i="9"/>
  <c r="B104" i="9"/>
  <c r="K103" i="9"/>
  <c r="J103" i="9"/>
  <c r="I103" i="9"/>
  <c r="H103" i="9"/>
  <c r="G103" i="9"/>
  <c r="F103" i="9"/>
  <c r="B103" i="9"/>
  <c r="K102" i="9"/>
  <c r="J102" i="9"/>
  <c r="I102" i="9"/>
  <c r="H102" i="9"/>
  <c r="G102" i="9"/>
  <c r="F102" i="9"/>
  <c r="B102" i="9"/>
  <c r="K101" i="9"/>
  <c r="J101" i="9"/>
  <c r="I101" i="9"/>
  <c r="H101" i="9"/>
  <c r="G101" i="9"/>
  <c r="F101" i="9"/>
  <c r="B101" i="9"/>
  <c r="K100" i="9"/>
  <c r="J100" i="9"/>
  <c r="I100" i="9"/>
  <c r="H100" i="9"/>
  <c r="G100" i="9"/>
  <c r="F100" i="9"/>
  <c r="B100" i="9"/>
  <c r="K99" i="9"/>
  <c r="J99" i="9"/>
  <c r="I99" i="9"/>
  <c r="H99" i="9"/>
  <c r="G99" i="9"/>
  <c r="F99" i="9"/>
  <c r="B99" i="9"/>
  <c r="K98" i="9"/>
  <c r="J98" i="9"/>
  <c r="I98" i="9"/>
  <c r="H98" i="9"/>
  <c r="G98" i="9"/>
  <c r="F98" i="9"/>
  <c r="B98" i="9"/>
  <c r="K97" i="9"/>
  <c r="J97" i="9"/>
  <c r="I97" i="9"/>
  <c r="H97" i="9"/>
  <c r="G97" i="9"/>
  <c r="F97" i="9"/>
  <c r="B97" i="9"/>
  <c r="K96" i="9"/>
  <c r="J96" i="9"/>
  <c r="I96" i="9"/>
  <c r="H96" i="9"/>
  <c r="G96" i="9"/>
  <c r="F96" i="9"/>
  <c r="B96" i="9"/>
  <c r="K95" i="9"/>
  <c r="J95" i="9"/>
  <c r="I95" i="9"/>
  <c r="H95" i="9"/>
  <c r="G95" i="9"/>
  <c r="F95" i="9"/>
  <c r="B95" i="9"/>
  <c r="K94" i="9"/>
  <c r="J94" i="9"/>
  <c r="I94" i="9"/>
  <c r="H94" i="9"/>
  <c r="G94" i="9"/>
  <c r="F94" i="9"/>
  <c r="B94" i="9"/>
  <c r="K93" i="9"/>
  <c r="J93" i="9"/>
  <c r="I93" i="9"/>
  <c r="H93" i="9"/>
  <c r="G93" i="9"/>
  <c r="F93" i="9"/>
  <c r="B93" i="9"/>
  <c r="K92" i="9"/>
  <c r="J92" i="9"/>
  <c r="I92" i="9"/>
  <c r="H92" i="9"/>
  <c r="G92" i="9"/>
  <c r="F92" i="9"/>
  <c r="B92" i="9"/>
  <c r="K91" i="9"/>
  <c r="J91" i="9"/>
  <c r="I91" i="9"/>
  <c r="H91" i="9"/>
  <c r="G91" i="9"/>
  <c r="F91" i="9"/>
  <c r="B91" i="9"/>
  <c r="K90" i="9"/>
  <c r="J90" i="9"/>
  <c r="I90" i="9"/>
  <c r="H90" i="9"/>
  <c r="G90" i="9"/>
  <c r="F90" i="9"/>
  <c r="B90" i="9"/>
  <c r="K89" i="9"/>
  <c r="J89" i="9"/>
  <c r="I89" i="9"/>
  <c r="H89" i="9"/>
  <c r="G89" i="9"/>
  <c r="F89" i="9"/>
  <c r="B89" i="9"/>
  <c r="K88" i="9"/>
  <c r="J88" i="9"/>
  <c r="I88" i="9"/>
  <c r="H88" i="9"/>
  <c r="G88" i="9"/>
  <c r="F88" i="9"/>
  <c r="B88" i="9"/>
  <c r="K87" i="9"/>
  <c r="J87" i="9"/>
  <c r="I87" i="9"/>
  <c r="H87" i="9"/>
  <c r="G87" i="9"/>
  <c r="F87" i="9"/>
  <c r="B87" i="9"/>
  <c r="K86" i="9"/>
  <c r="J86" i="9"/>
  <c r="I86" i="9"/>
  <c r="H86" i="9"/>
  <c r="G86" i="9"/>
  <c r="F86" i="9"/>
  <c r="B86" i="9"/>
  <c r="K85" i="9"/>
  <c r="J85" i="9"/>
  <c r="I85" i="9"/>
  <c r="H85" i="9"/>
  <c r="G85" i="9"/>
  <c r="F85" i="9"/>
  <c r="B85" i="9"/>
  <c r="K84" i="9"/>
  <c r="J84" i="9"/>
  <c r="I84" i="9"/>
  <c r="H84" i="9"/>
  <c r="G84" i="9"/>
  <c r="F84" i="9"/>
  <c r="B84" i="9"/>
  <c r="K83" i="9"/>
  <c r="J83" i="9"/>
  <c r="I83" i="9"/>
  <c r="H83" i="9"/>
  <c r="G83" i="9"/>
  <c r="F83" i="9"/>
  <c r="B83" i="9"/>
  <c r="K82" i="9"/>
  <c r="J82" i="9"/>
  <c r="I82" i="9"/>
  <c r="H82" i="9"/>
  <c r="G82" i="9"/>
  <c r="F82" i="9"/>
  <c r="B82" i="9"/>
  <c r="K81" i="9"/>
  <c r="J81" i="9"/>
  <c r="I81" i="9"/>
  <c r="H81" i="9"/>
  <c r="G81" i="9"/>
  <c r="F81" i="9"/>
  <c r="B81" i="9"/>
  <c r="K80" i="9"/>
  <c r="J80" i="9"/>
  <c r="I80" i="9"/>
  <c r="H80" i="9"/>
  <c r="G80" i="9"/>
  <c r="F80" i="9"/>
  <c r="B80" i="9"/>
  <c r="K79" i="9"/>
  <c r="J79" i="9"/>
  <c r="I79" i="9"/>
  <c r="H79" i="9"/>
  <c r="G79" i="9"/>
  <c r="F79" i="9"/>
  <c r="B79" i="9"/>
  <c r="K78" i="9"/>
  <c r="J78" i="9"/>
  <c r="I78" i="9"/>
  <c r="H78" i="9"/>
  <c r="G78" i="9"/>
  <c r="F78" i="9"/>
  <c r="B78" i="9"/>
  <c r="K77" i="9"/>
  <c r="J77" i="9"/>
  <c r="I77" i="9"/>
  <c r="H77" i="9"/>
  <c r="G77" i="9"/>
  <c r="F77" i="9"/>
  <c r="L77" i="9" s="1"/>
  <c r="M77" i="9" s="1"/>
  <c r="B77" i="9"/>
  <c r="K76" i="9"/>
  <c r="J76" i="9"/>
  <c r="I76" i="9"/>
  <c r="H76" i="9"/>
  <c r="G76" i="9"/>
  <c r="F76" i="9"/>
  <c r="B76" i="9"/>
  <c r="K75" i="9"/>
  <c r="J75" i="9"/>
  <c r="I75" i="9"/>
  <c r="H75" i="9"/>
  <c r="G75" i="9"/>
  <c r="F75" i="9"/>
  <c r="B75" i="9"/>
  <c r="K73" i="9"/>
  <c r="J73" i="9"/>
  <c r="I73" i="9"/>
  <c r="H73" i="9"/>
  <c r="G73" i="9"/>
  <c r="F73" i="9"/>
  <c r="B73" i="9"/>
  <c r="K72" i="9"/>
  <c r="J72" i="9"/>
  <c r="I72" i="9"/>
  <c r="H72" i="9"/>
  <c r="G72" i="9"/>
  <c r="F72" i="9"/>
  <c r="B72" i="9"/>
  <c r="K71" i="9"/>
  <c r="J71" i="9"/>
  <c r="I71" i="9"/>
  <c r="H71" i="9"/>
  <c r="G71" i="9"/>
  <c r="F71" i="9"/>
  <c r="B71" i="9"/>
  <c r="K70" i="9"/>
  <c r="J70" i="9"/>
  <c r="I70" i="9"/>
  <c r="H70" i="9"/>
  <c r="G70" i="9"/>
  <c r="F70" i="9"/>
  <c r="B70" i="9"/>
  <c r="K69" i="9"/>
  <c r="J69" i="9"/>
  <c r="I69" i="9"/>
  <c r="H69" i="9"/>
  <c r="G69" i="9"/>
  <c r="F69" i="9"/>
  <c r="B69" i="9"/>
  <c r="K68" i="9"/>
  <c r="J68" i="9"/>
  <c r="I68" i="9"/>
  <c r="H68" i="9"/>
  <c r="G68" i="9"/>
  <c r="F68" i="9"/>
  <c r="B68" i="9"/>
  <c r="K67" i="9"/>
  <c r="J67" i="9"/>
  <c r="I67" i="9"/>
  <c r="H67" i="9"/>
  <c r="G67" i="9"/>
  <c r="F67" i="9"/>
  <c r="B67" i="9"/>
  <c r="K66" i="9"/>
  <c r="J66" i="9"/>
  <c r="I66" i="9"/>
  <c r="H66" i="9"/>
  <c r="G66" i="9"/>
  <c r="F66" i="9"/>
  <c r="B66" i="9"/>
  <c r="K65" i="9"/>
  <c r="J65" i="9"/>
  <c r="I65" i="9"/>
  <c r="H65" i="9"/>
  <c r="G65" i="9"/>
  <c r="F65" i="9"/>
  <c r="B65" i="9"/>
  <c r="K64" i="9"/>
  <c r="J64" i="9"/>
  <c r="I64" i="9"/>
  <c r="H64" i="9"/>
  <c r="G64" i="9"/>
  <c r="F64" i="9"/>
  <c r="B64" i="9"/>
  <c r="K63" i="9"/>
  <c r="J63" i="9"/>
  <c r="I63" i="9"/>
  <c r="H63" i="9"/>
  <c r="G63" i="9"/>
  <c r="F63" i="9"/>
  <c r="B63" i="9"/>
  <c r="K62" i="9"/>
  <c r="J62" i="9"/>
  <c r="I62" i="9"/>
  <c r="H62" i="9"/>
  <c r="G62" i="9"/>
  <c r="F62" i="9"/>
  <c r="B62" i="9"/>
  <c r="K61" i="9"/>
  <c r="J61" i="9"/>
  <c r="I61" i="9"/>
  <c r="H61" i="9"/>
  <c r="G61" i="9"/>
  <c r="F61" i="9"/>
  <c r="L61" i="9" s="1"/>
  <c r="B61" i="9"/>
  <c r="K60" i="9"/>
  <c r="J60" i="9"/>
  <c r="I60" i="9"/>
  <c r="H60" i="9"/>
  <c r="G60" i="9"/>
  <c r="F60" i="9"/>
  <c r="B60" i="9"/>
  <c r="K59" i="9"/>
  <c r="J59" i="9"/>
  <c r="I59" i="9"/>
  <c r="H59" i="9"/>
  <c r="G59" i="9"/>
  <c r="F59" i="9"/>
  <c r="B59" i="9"/>
  <c r="K58" i="9"/>
  <c r="J58" i="9"/>
  <c r="I58" i="9"/>
  <c r="H58" i="9"/>
  <c r="G58" i="9"/>
  <c r="F58" i="9"/>
  <c r="L58" i="9" s="1"/>
  <c r="B58" i="9"/>
  <c r="K57" i="9"/>
  <c r="J57" i="9"/>
  <c r="I57" i="9"/>
  <c r="H57" i="9"/>
  <c r="G57" i="9"/>
  <c r="F57" i="9"/>
  <c r="B57" i="9"/>
  <c r="K56" i="9"/>
  <c r="J56" i="9"/>
  <c r="I56" i="9"/>
  <c r="H56" i="9"/>
  <c r="G56" i="9"/>
  <c r="F56" i="9"/>
  <c r="B56" i="9"/>
  <c r="K55" i="9"/>
  <c r="J55" i="9"/>
  <c r="I55" i="9"/>
  <c r="H55" i="9"/>
  <c r="G55" i="9"/>
  <c r="F55" i="9"/>
  <c r="L55" i="9" s="1"/>
  <c r="B55" i="9"/>
  <c r="K54" i="9"/>
  <c r="J54" i="9"/>
  <c r="I54" i="9"/>
  <c r="H54" i="9"/>
  <c r="G54" i="9"/>
  <c r="F54" i="9"/>
  <c r="L54" i="9" s="1"/>
  <c r="B54" i="9"/>
  <c r="K53" i="9"/>
  <c r="J53" i="9"/>
  <c r="I53" i="9"/>
  <c r="H53" i="9"/>
  <c r="G53" i="9"/>
  <c r="F53" i="9"/>
  <c r="L53" i="9" s="1"/>
  <c r="B53" i="9"/>
  <c r="K52" i="9"/>
  <c r="J52" i="9"/>
  <c r="I52" i="9"/>
  <c r="H52" i="9"/>
  <c r="G52" i="9"/>
  <c r="F52" i="9"/>
  <c r="L52" i="9" s="1"/>
  <c r="B52" i="9"/>
  <c r="K51" i="9"/>
  <c r="J51" i="9"/>
  <c r="I51" i="9"/>
  <c r="H51" i="9"/>
  <c r="G51" i="9"/>
  <c r="F51" i="9"/>
  <c r="L51" i="9" s="1"/>
  <c r="B51" i="9"/>
  <c r="K50" i="9"/>
  <c r="J50" i="9"/>
  <c r="I50" i="9"/>
  <c r="H50" i="9"/>
  <c r="G50" i="9"/>
  <c r="F50" i="9"/>
  <c r="B50" i="9"/>
  <c r="K49" i="9"/>
  <c r="J49" i="9"/>
  <c r="I49" i="9"/>
  <c r="H49" i="9"/>
  <c r="G49" i="9"/>
  <c r="F49" i="9"/>
  <c r="L49" i="9" s="1"/>
  <c r="M49" i="9" s="1"/>
  <c r="B49" i="9"/>
  <c r="K48" i="9"/>
  <c r="J48" i="9"/>
  <c r="I48" i="9"/>
  <c r="H48" i="9"/>
  <c r="G48" i="9"/>
  <c r="F48" i="9"/>
  <c r="B48" i="9"/>
  <c r="K47" i="9"/>
  <c r="J47" i="9"/>
  <c r="I47" i="9"/>
  <c r="H47" i="9"/>
  <c r="G47" i="9"/>
  <c r="F47" i="9"/>
  <c r="L47" i="9" s="1"/>
  <c r="C46" i="11" s="1"/>
  <c r="B47" i="9"/>
  <c r="K46" i="9"/>
  <c r="J46" i="9"/>
  <c r="I46" i="9"/>
  <c r="H46" i="9"/>
  <c r="G46" i="9"/>
  <c r="F46" i="9"/>
  <c r="B46" i="9"/>
  <c r="K45" i="9"/>
  <c r="J45" i="9"/>
  <c r="I45" i="9"/>
  <c r="H45" i="9"/>
  <c r="G45" i="9"/>
  <c r="F45" i="9"/>
  <c r="B45" i="9"/>
  <c r="K44" i="9"/>
  <c r="J44" i="9"/>
  <c r="I44" i="9"/>
  <c r="H44" i="9"/>
  <c r="G44" i="9"/>
  <c r="F44" i="9"/>
  <c r="B44" i="9"/>
  <c r="K43" i="9"/>
  <c r="J43" i="9"/>
  <c r="I43" i="9"/>
  <c r="H43" i="9"/>
  <c r="G43" i="9"/>
  <c r="F43" i="9"/>
  <c r="L43" i="9" s="1"/>
  <c r="B43" i="9"/>
  <c r="K42" i="9"/>
  <c r="J42" i="9"/>
  <c r="I42" i="9"/>
  <c r="H42" i="9"/>
  <c r="G42" i="9"/>
  <c r="F42" i="9"/>
  <c r="L42" i="9" s="1"/>
  <c r="B42" i="9"/>
  <c r="K41" i="9"/>
  <c r="J41" i="9"/>
  <c r="I41" i="9"/>
  <c r="H41" i="9"/>
  <c r="G41" i="9"/>
  <c r="F41" i="9"/>
  <c r="B41" i="9"/>
  <c r="K40" i="9"/>
  <c r="J40" i="9"/>
  <c r="I40" i="9"/>
  <c r="H40" i="9"/>
  <c r="G40" i="9"/>
  <c r="F40" i="9"/>
  <c r="L40" i="9" s="1"/>
  <c r="B40" i="9"/>
  <c r="K39" i="9"/>
  <c r="J39" i="9"/>
  <c r="I39" i="9"/>
  <c r="H39" i="9"/>
  <c r="G39" i="9"/>
  <c r="F39" i="9"/>
  <c r="B39" i="9"/>
  <c r="K38" i="9"/>
  <c r="J38" i="9"/>
  <c r="I38" i="9"/>
  <c r="H38" i="9"/>
  <c r="G38" i="9"/>
  <c r="F38" i="9"/>
  <c r="B38" i="9"/>
  <c r="K37" i="9"/>
  <c r="J37" i="9"/>
  <c r="I37" i="9"/>
  <c r="H37" i="9"/>
  <c r="G37" i="9"/>
  <c r="F37" i="9"/>
  <c r="B37" i="9"/>
  <c r="K36" i="9"/>
  <c r="J36" i="9"/>
  <c r="I36" i="9"/>
  <c r="H36" i="9"/>
  <c r="G36" i="9"/>
  <c r="F36" i="9"/>
  <c r="L36" i="9" s="1"/>
  <c r="B36" i="9"/>
  <c r="K35" i="9"/>
  <c r="J35" i="9"/>
  <c r="I35" i="9"/>
  <c r="H35" i="9"/>
  <c r="G35" i="9"/>
  <c r="F35" i="9"/>
  <c r="L35" i="9" s="1"/>
  <c r="B35" i="9"/>
  <c r="K34" i="9"/>
  <c r="J34" i="9"/>
  <c r="I34" i="9"/>
  <c r="H34" i="9"/>
  <c r="G34" i="9"/>
  <c r="F34" i="9"/>
  <c r="B34" i="9"/>
  <c r="K33" i="9"/>
  <c r="J33" i="9"/>
  <c r="I33" i="9"/>
  <c r="H33" i="9"/>
  <c r="G33" i="9"/>
  <c r="F33" i="9"/>
  <c r="B33" i="9"/>
  <c r="K32" i="9"/>
  <c r="J32" i="9"/>
  <c r="I32" i="9"/>
  <c r="H32" i="9"/>
  <c r="G32" i="9"/>
  <c r="F32" i="9"/>
  <c r="L32" i="9" s="1"/>
  <c r="B32" i="9"/>
  <c r="K31" i="9"/>
  <c r="J31" i="9"/>
  <c r="I31" i="9"/>
  <c r="H31" i="9"/>
  <c r="G31" i="9"/>
  <c r="F31" i="9"/>
  <c r="L31" i="9" s="1"/>
  <c r="C30" i="11" s="1"/>
  <c r="B31" i="9"/>
  <c r="K30" i="9"/>
  <c r="J30" i="9"/>
  <c r="I30" i="9"/>
  <c r="H30" i="9"/>
  <c r="G30" i="9"/>
  <c r="F30" i="9"/>
  <c r="L30" i="9" s="1"/>
  <c r="B30" i="9"/>
  <c r="K29" i="9"/>
  <c r="J29" i="9"/>
  <c r="I29" i="9"/>
  <c r="H29" i="9"/>
  <c r="G29" i="9"/>
  <c r="F29" i="9"/>
  <c r="L29" i="9" s="1"/>
  <c r="B29" i="9"/>
  <c r="K28" i="9"/>
  <c r="J28" i="9"/>
  <c r="I28" i="9"/>
  <c r="H28" i="9"/>
  <c r="G28" i="9"/>
  <c r="F28" i="9"/>
  <c r="B28" i="9"/>
  <c r="K27" i="9"/>
  <c r="J27" i="9"/>
  <c r="I27" i="9"/>
  <c r="H27" i="9"/>
  <c r="G27" i="9"/>
  <c r="F27" i="9"/>
  <c r="B27" i="9"/>
  <c r="K26" i="9"/>
  <c r="J26" i="9"/>
  <c r="I26" i="9"/>
  <c r="H26" i="9"/>
  <c r="G26" i="9"/>
  <c r="F26" i="9"/>
  <c r="L26" i="9" s="1"/>
  <c r="B26" i="9"/>
  <c r="K25" i="9"/>
  <c r="J25" i="9"/>
  <c r="I25" i="9"/>
  <c r="H25" i="9"/>
  <c r="G25" i="9"/>
  <c r="F25" i="9"/>
  <c r="B25" i="9"/>
  <c r="K24" i="9"/>
  <c r="J24" i="9"/>
  <c r="I24" i="9"/>
  <c r="H24" i="9"/>
  <c r="G24" i="9"/>
  <c r="F24" i="9"/>
  <c r="B24" i="9"/>
  <c r="K23" i="9"/>
  <c r="J23" i="9"/>
  <c r="I23" i="9"/>
  <c r="H23" i="9"/>
  <c r="G23" i="9"/>
  <c r="F23" i="9"/>
  <c r="B23" i="9"/>
  <c r="K22" i="9"/>
  <c r="J22" i="9"/>
  <c r="I22" i="9"/>
  <c r="H22" i="9"/>
  <c r="G22" i="9"/>
  <c r="F22" i="9"/>
  <c r="B22" i="9"/>
  <c r="K21" i="9"/>
  <c r="J21" i="9"/>
  <c r="I21" i="9"/>
  <c r="H21" i="9"/>
  <c r="G21" i="9"/>
  <c r="F21" i="9"/>
  <c r="B21" i="9"/>
  <c r="K20" i="9"/>
  <c r="J20" i="9"/>
  <c r="I20" i="9"/>
  <c r="H20" i="9"/>
  <c r="G20" i="9"/>
  <c r="F20" i="9"/>
  <c r="L20" i="9" s="1"/>
  <c r="B20" i="9"/>
  <c r="K19" i="9"/>
  <c r="J19" i="9"/>
  <c r="I19" i="9"/>
  <c r="H19" i="9"/>
  <c r="G19" i="9"/>
  <c r="F19" i="9"/>
  <c r="B19" i="9"/>
  <c r="K18" i="9"/>
  <c r="J18" i="9"/>
  <c r="I18" i="9"/>
  <c r="H18" i="9"/>
  <c r="G18" i="9"/>
  <c r="F18" i="9"/>
  <c r="B18" i="9"/>
  <c r="K17" i="9"/>
  <c r="J17" i="9"/>
  <c r="I17" i="9"/>
  <c r="H17" i="9"/>
  <c r="G17" i="9"/>
  <c r="F17" i="9"/>
  <c r="B17" i="9"/>
  <c r="K16" i="9"/>
  <c r="J16" i="9"/>
  <c r="I16" i="9"/>
  <c r="H16" i="9"/>
  <c r="G16" i="9"/>
  <c r="F16" i="9"/>
  <c r="L16" i="9" s="1"/>
  <c r="B16" i="9"/>
  <c r="K15" i="9"/>
  <c r="J15" i="9"/>
  <c r="I15" i="9"/>
  <c r="H15" i="9"/>
  <c r="G15" i="9"/>
  <c r="F15" i="9"/>
  <c r="B15" i="9"/>
  <c r="K14" i="9"/>
  <c r="J14" i="9"/>
  <c r="I14" i="9"/>
  <c r="H14" i="9"/>
  <c r="G14" i="9"/>
  <c r="F14" i="9"/>
  <c r="L14" i="9" s="1"/>
  <c r="B14" i="9"/>
  <c r="J8" i="9"/>
  <c r="D135" i="8"/>
  <c r="D136" i="8" s="1"/>
  <c r="C135" i="8"/>
  <c r="C136" i="8" s="1"/>
  <c r="E133" i="8"/>
  <c r="F133" i="8" s="1"/>
  <c r="B133" i="8"/>
  <c r="E132" i="8"/>
  <c r="F132" i="8" s="1"/>
  <c r="B132" i="8"/>
  <c r="E131" i="8"/>
  <c r="F131" i="8" s="1"/>
  <c r="B131" i="8"/>
  <c r="E130" i="8"/>
  <c r="F130" i="8" s="1"/>
  <c r="B130" i="8"/>
  <c r="E129" i="8"/>
  <c r="F129" i="8" s="1"/>
  <c r="B129" i="8"/>
  <c r="E128" i="8"/>
  <c r="F128" i="8" s="1"/>
  <c r="B128" i="8"/>
  <c r="E127" i="8"/>
  <c r="F127" i="8" s="1"/>
  <c r="B127" i="8"/>
  <c r="E126" i="8"/>
  <c r="F126" i="8" s="1"/>
  <c r="B126" i="8"/>
  <c r="E125" i="8"/>
  <c r="F125" i="8" s="1"/>
  <c r="B125" i="8"/>
  <c r="E124" i="8"/>
  <c r="F124" i="8" s="1"/>
  <c r="B124" i="8"/>
  <c r="E123" i="8"/>
  <c r="F123" i="8" s="1"/>
  <c r="B123" i="8"/>
  <c r="E122" i="8"/>
  <c r="F122" i="8" s="1"/>
  <c r="B122" i="8"/>
  <c r="E121" i="8"/>
  <c r="F121" i="8" s="1"/>
  <c r="B121" i="8"/>
  <c r="E120" i="8"/>
  <c r="F120" i="8" s="1"/>
  <c r="B120" i="8"/>
  <c r="E119" i="8"/>
  <c r="F119" i="8" s="1"/>
  <c r="B119" i="8"/>
  <c r="E118" i="8"/>
  <c r="F118" i="8" s="1"/>
  <c r="B118" i="8"/>
  <c r="F117" i="8"/>
  <c r="E117" i="8"/>
  <c r="B117" i="8"/>
  <c r="E116" i="8"/>
  <c r="F116" i="8" s="1"/>
  <c r="B116" i="8"/>
  <c r="E115" i="8"/>
  <c r="F115" i="8" s="1"/>
  <c r="B115" i="8"/>
  <c r="E114" i="8"/>
  <c r="F114" i="8" s="1"/>
  <c r="B114" i="8"/>
  <c r="E113" i="8"/>
  <c r="F113" i="8" s="1"/>
  <c r="B113" i="8"/>
  <c r="E112" i="8"/>
  <c r="F112" i="8" s="1"/>
  <c r="B112" i="8"/>
  <c r="F111" i="8"/>
  <c r="B111" i="8"/>
  <c r="E110" i="8"/>
  <c r="F110" i="8" s="1"/>
  <c r="B110" i="8"/>
  <c r="E109" i="8"/>
  <c r="F109" i="8" s="1"/>
  <c r="B109" i="8"/>
  <c r="F108" i="8"/>
  <c r="E108" i="8"/>
  <c r="B108" i="8"/>
  <c r="E107" i="8"/>
  <c r="F107" i="8" s="1"/>
  <c r="B107" i="8"/>
  <c r="E106" i="8"/>
  <c r="F106" i="8" s="1"/>
  <c r="B106" i="8"/>
  <c r="E105" i="8"/>
  <c r="F105" i="8" s="1"/>
  <c r="B105" i="8"/>
  <c r="E104" i="8"/>
  <c r="F104" i="8" s="1"/>
  <c r="B104" i="8"/>
  <c r="E103" i="8"/>
  <c r="F103" i="8" s="1"/>
  <c r="B103" i="8"/>
  <c r="E102" i="8"/>
  <c r="F102" i="8" s="1"/>
  <c r="B102" i="8"/>
  <c r="E101" i="8"/>
  <c r="F101" i="8" s="1"/>
  <c r="B101" i="8"/>
  <c r="E100" i="8"/>
  <c r="F100" i="8" s="1"/>
  <c r="B100" i="8"/>
  <c r="E99" i="8"/>
  <c r="F99" i="8" s="1"/>
  <c r="B99" i="8"/>
  <c r="E98" i="8"/>
  <c r="F98" i="8" s="1"/>
  <c r="B98" i="8"/>
  <c r="E97" i="8"/>
  <c r="F97" i="8" s="1"/>
  <c r="B97" i="8"/>
  <c r="E96" i="8"/>
  <c r="F96" i="8" s="1"/>
  <c r="B96" i="8"/>
  <c r="E95" i="8"/>
  <c r="F95" i="8" s="1"/>
  <c r="B95" i="8"/>
  <c r="E94" i="8"/>
  <c r="F94" i="8" s="1"/>
  <c r="B94" i="8"/>
  <c r="E93" i="8"/>
  <c r="F93" i="8" s="1"/>
  <c r="B93" i="8"/>
  <c r="E92" i="8"/>
  <c r="F92" i="8" s="1"/>
  <c r="B92" i="8"/>
  <c r="F91" i="8"/>
  <c r="E91" i="8"/>
  <c r="B91" i="8"/>
  <c r="E90" i="8"/>
  <c r="F90" i="8" s="1"/>
  <c r="B90" i="8"/>
  <c r="E89" i="8"/>
  <c r="F89" i="8" s="1"/>
  <c r="B89" i="8"/>
  <c r="E88" i="8"/>
  <c r="F88" i="8" s="1"/>
  <c r="B88" i="8"/>
  <c r="E87" i="8"/>
  <c r="F87" i="8" s="1"/>
  <c r="B87" i="8"/>
  <c r="E86" i="8"/>
  <c r="F86" i="8" s="1"/>
  <c r="B86" i="8"/>
  <c r="E85" i="8"/>
  <c r="F85" i="8" s="1"/>
  <c r="B85" i="8"/>
  <c r="E84" i="8"/>
  <c r="F84" i="8" s="1"/>
  <c r="B84" i="8"/>
  <c r="E83" i="8"/>
  <c r="F83" i="8" s="1"/>
  <c r="B83" i="8"/>
  <c r="E82" i="8"/>
  <c r="F82" i="8" s="1"/>
  <c r="B82" i="8"/>
  <c r="E81" i="8"/>
  <c r="F81" i="8" s="1"/>
  <c r="B81" i="8"/>
  <c r="E80" i="8"/>
  <c r="F80" i="8" s="1"/>
  <c r="B80" i="8"/>
  <c r="E79" i="8"/>
  <c r="F79" i="8" s="1"/>
  <c r="B79" i="8"/>
  <c r="E78" i="8"/>
  <c r="F78" i="8" s="1"/>
  <c r="B78" i="8"/>
  <c r="E77" i="8"/>
  <c r="F77" i="8" s="1"/>
  <c r="B77" i="8"/>
  <c r="E76" i="8"/>
  <c r="F76" i="8" s="1"/>
  <c r="B76" i="8"/>
  <c r="E75" i="8"/>
  <c r="B75" i="8"/>
  <c r="E74" i="8"/>
  <c r="F74" i="8" s="1"/>
  <c r="B74" i="8"/>
  <c r="E72" i="8"/>
  <c r="F72" i="8" s="1"/>
  <c r="B72" i="8"/>
  <c r="E71" i="8"/>
  <c r="F71" i="8" s="1"/>
  <c r="B71" i="8"/>
  <c r="E70" i="8"/>
  <c r="F70" i="8" s="1"/>
  <c r="B70" i="8"/>
  <c r="E69" i="8"/>
  <c r="F69" i="8" s="1"/>
  <c r="B69" i="8"/>
  <c r="E68" i="8"/>
  <c r="F68" i="8" s="1"/>
  <c r="B68" i="8"/>
  <c r="E67" i="8"/>
  <c r="F67" i="8" s="1"/>
  <c r="B67" i="8"/>
  <c r="E66" i="8"/>
  <c r="F66" i="8" s="1"/>
  <c r="B66" i="8"/>
  <c r="E65" i="8"/>
  <c r="F65" i="8" s="1"/>
  <c r="B65" i="8"/>
  <c r="F64" i="8"/>
  <c r="E64" i="8"/>
  <c r="B64" i="8"/>
  <c r="E63" i="8"/>
  <c r="F63" i="8" s="1"/>
  <c r="B63" i="8"/>
  <c r="E62" i="8"/>
  <c r="F62" i="8" s="1"/>
  <c r="B62" i="8"/>
  <c r="E61" i="8"/>
  <c r="F61" i="8" s="1"/>
  <c r="B61" i="8"/>
  <c r="E60" i="8"/>
  <c r="F60" i="8" s="1"/>
  <c r="B60" i="8"/>
  <c r="E59" i="8"/>
  <c r="F59" i="8" s="1"/>
  <c r="B59" i="8"/>
  <c r="F58" i="8"/>
  <c r="E58" i="8"/>
  <c r="B58" i="8"/>
  <c r="F57" i="8"/>
  <c r="E57" i="8"/>
  <c r="B57" i="8"/>
  <c r="F56" i="8"/>
  <c r="E56" i="8"/>
  <c r="B56" i="8"/>
  <c r="E55" i="8"/>
  <c r="F55" i="8" s="1"/>
  <c r="B55" i="8"/>
  <c r="F54" i="8"/>
  <c r="E54" i="8"/>
  <c r="B54" i="8"/>
  <c r="E53" i="8"/>
  <c r="F53" i="8" s="1"/>
  <c r="B53" i="8"/>
  <c r="E52" i="8"/>
  <c r="F52" i="8" s="1"/>
  <c r="B52" i="8"/>
  <c r="E51" i="8"/>
  <c r="F51" i="8" s="1"/>
  <c r="B51" i="8"/>
  <c r="E50" i="8"/>
  <c r="F50" i="8" s="1"/>
  <c r="B50" i="8"/>
  <c r="E49" i="8"/>
  <c r="F49" i="8" s="1"/>
  <c r="B49" i="8"/>
  <c r="F48" i="8"/>
  <c r="E48" i="8"/>
  <c r="B48" i="8"/>
  <c r="E47" i="8"/>
  <c r="F47" i="8" s="1"/>
  <c r="B47" i="8"/>
  <c r="E46" i="8"/>
  <c r="F46" i="8" s="1"/>
  <c r="B46" i="8"/>
  <c r="F45" i="8"/>
  <c r="E45" i="8"/>
  <c r="B45" i="8"/>
  <c r="F44" i="8"/>
  <c r="E44" i="8"/>
  <c r="B44" i="8"/>
  <c r="E43" i="8"/>
  <c r="F43" i="8" s="1"/>
  <c r="B43" i="8"/>
  <c r="F42" i="8"/>
  <c r="E42" i="8"/>
  <c r="B42" i="8"/>
  <c r="F41" i="8"/>
  <c r="E41" i="8"/>
  <c r="B41" i="8"/>
  <c r="F40" i="8"/>
  <c r="E40" i="8"/>
  <c r="B40" i="8"/>
  <c r="E39" i="8"/>
  <c r="F39" i="8" s="1"/>
  <c r="B39" i="8"/>
  <c r="F38" i="8"/>
  <c r="E38" i="8"/>
  <c r="B38" i="8"/>
  <c r="E37" i="8"/>
  <c r="F37" i="8" s="1"/>
  <c r="B37" i="8"/>
  <c r="E36" i="8"/>
  <c r="F36" i="8" s="1"/>
  <c r="B36" i="8"/>
  <c r="F35" i="8"/>
  <c r="E35" i="8"/>
  <c r="B35" i="8"/>
  <c r="E34" i="8"/>
  <c r="F34" i="8" s="1"/>
  <c r="B34" i="8"/>
  <c r="E33" i="8"/>
  <c r="F33" i="8" s="1"/>
  <c r="B33" i="8"/>
  <c r="F32" i="8"/>
  <c r="E32" i="8"/>
  <c r="B32" i="8"/>
  <c r="E31" i="8"/>
  <c r="F31" i="8" s="1"/>
  <c r="B31" i="8"/>
  <c r="E30" i="8"/>
  <c r="F30" i="8" s="1"/>
  <c r="B30" i="8"/>
  <c r="F29" i="8"/>
  <c r="E29" i="8"/>
  <c r="B29" i="8"/>
  <c r="F28" i="8"/>
  <c r="E28" i="8"/>
  <c r="B28" i="8"/>
  <c r="E27" i="8"/>
  <c r="F27" i="8" s="1"/>
  <c r="B27" i="8"/>
  <c r="F26" i="8"/>
  <c r="E26" i="8"/>
  <c r="B26" i="8"/>
  <c r="E25" i="8"/>
  <c r="F25" i="8" s="1"/>
  <c r="B25" i="8"/>
  <c r="F24" i="8"/>
  <c r="E24" i="8"/>
  <c r="B24" i="8"/>
  <c r="E23" i="8"/>
  <c r="F23" i="8" s="1"/>
  <c r="B23" i="8"/>
  <c r="F22" i="8"/>
  <c r="E22" i="8"/>
  <c r="B22" i="8"/>
  <c r="E21" i="8"/>
  <c r="F21" i="8" s="1"/>
  <c r="B21" i="8"/>
  <c r="E20" i="8"/>
  <c r="F20" i="8" s="1"/>
  <c r="B20" i="8"/>
  <c r="E19" i="8"/>
  <c r="F19" i="8" s="1"/>
  <c r="B19" i="8"/>
  <c r="E18" i="8"/>
  <c r="F18" i="8" s="1"/>
  <c r="B18" i="8"/>
  <c r="E17" i="8"/>
  <c r="F17" i="8" s="1"/>
  <c r="B17" i="8"/>
  <c r="F16" i="8"/>
  <c r="E16" i="8"/>
  <c r="B16" i="8"/>
  <c r="E15" i="8"/>
  <c r="F15" i="8" s="1"/>
  <c r="B15" i="8"/>
  <c r="E14" i="8"/>
  <c r="F14" i="8" s="1"/>
  <c r="B14" i="8"/>
  <c r="F13" i="8"/>
  <c r="E13" i="8"/>
  <c r="B13" i="8"/>
  <c r="D8" i="8"/>
  <c r="D135" i="7"/>
  <c r="D136" i="7" s="1"/>
  <c r="C135" i="7"/>
  <c r="C136" i="7" s="1"/>
  <c r="E133" i="7"/>
  <c r="F133" i="7" s="1"/>
  <c r="B133" i="7"/>
  <c r="E132" i="7"/>
  <c r="F132" i="7" s="1"/>
  <c r="B132" i="7"/>
  <c r="E131" i="7"/>
  <c r="F131" i="7" s="1"/>
  <c r="B131" i="7"/>
  <c r="E130" i="7"/>
  <c r="F130" i="7" s="1"/>
  <c r="B130" i="7"/>
  <c r="E129" i="7"/>
  <c r="F129" i="7" s="1"/>
  <c r="B129" i="7"/>
  <c r="E128" i="7"/>
  <c r="F128" i="7" s="1"/>
  <c r="B128" i="7"/>
  <c r="E127" i="7"/>
  <c r="F127" i="7" s="1"/>
  <c r="B127" i="7"/>
  <c r="E126" i="7"/>
  <c r="F126" i="7" s="1"/>
  <c r="B126" i="7"/>
  <c r="E125" i="7"/>
  <c r="F125" i="7" s="1"/>
  <c r="B125" i="7"/>
  <c r="E124" i="7"/>
  <c r="F124" i="7" s="1"/>
  <c r="B124" i="7"/>
  <c r="E123" i="7"/>
  <c r="F123" i="7" s="1"/>
  <c r="B123" i="7"/>
  <c r="E122" i="7"/>
  <c r="F122" i="7" s="1"/>
  <c r="B122" i="7"/>
  <c r="E121" i="7"/>
  <c r="F121" i="7" s="1"/>
  <c r="B121" i="7"/>
  <c r="F120" i="7"/>
  <c r="E120" i="7"/>
  <c r="B120" i="7"/>
  <c r="E119" i="7"/>
  <c r="F119" i="7" s="1"/>
  <c r="B119" i="7"/>
  <c r="E118" i="7"/>
  <c r="F118" i="7" s="1"/>
  <c r="B118" i="7"/>
  <c r="E117" i="7"/>
  <c r="F117" i="7" s="1"/>
  <c r="B117" i="7"/>
  <c r="E116" i="7"/>
  <c r="F116" i="7" s="1"/>
  <c r="B116" i="7"/>
  <c r="E115" i="7"/>
  <c r="F115" i="7" s="1"/>
  <c r="B115" i="7"/>
  <c r="E114" i="7"/>
  <c r="F114" i="7" s="1"/>
  <c r="B114" i="7"/>
  <c r="E113" i="7"/>
  <c r="F113" i="7" s="1"/>
  <c r="B113" i="7"/>
  <c r="E112" i="7"/>
  <c r="F112" i="7" s="1"/>
  <c r="B112" i="7"/>
  <c r="F111" i="7"/>
  <c r="B111" i="7"/>
  <c r="E110" i="7"/>
  <c r="F110" i="7" s="1"/>
  <c r="B110" i="7"/>
  <c r="E109" i="7"/>
  <c r="F109" i="7" s="1"/>
  <c r="B109" i="7"/>
  <c r="E108" i="7"/>
  <c r="F108" i="7" s="1"/>
  <c r="B108" i="7"/>
  <c r="E107" i="7"/>
  <c r="F107" i="7" s="1"/>
  <c r="B107" i="7"/>
  <c r="E106" i="7"/>
  <c r="F106" i="7" s="1"/>
  <c r="B106" i="7"/>
  <c r="E105" i="7"/>
  <c r="F105" i="7" s="1"/>
  <c r="B105" i="7"/>
  <c r="E104" i="7"/>
  <c r="F104" i="7" s="1"/>
  <c r="B104" i="7"/>
  <c r="E103" i="7"/>
  <c r="F103" i="7" s="1"/>
  <c r="B103" i="7"/>
  <c r="E102" i="7"/>
  <c r="F102" i="7" s="1"/>
  <c r="B102" i="7"/>
  <c r="E101" i="7"/>
  <c r="F101" i="7" s="1"/>
  <c r="B101" i="7"/>
  <c r="E100" i="7"/>
  <c r="F100" i="7" s="1"/>
  <c r="B100" i="7"/>
  <c r="E99" i="7"/>
  <c r="F99" i="7" s="1"/>
  <c r="B99" i="7"/>
  <c r="E98" i="7"/>
  <c r="F98" i="7" s="1"/>
  <c r="B98" i="7"/>
  <c r="E97" i="7"/>
  <c r="F97" i="7" s="1"/>
  <c r="B97" i="7"/>
  <c r="F96" i="7"/>
  <c r="E96" i="7"/>
  <c r="B96" i="7"/>
  <c r="E95" i="7"/>
  <c r="F95" i="7" s="1"/>
  <c r="B95" i="7"/>
  <c r="E94" i="7"/>
  <c r="F94" i="7" s="1"/>
  <c r="B94" i="7"/>
  <c r="E93" i="7"/>
  <c r="F93" i="7" s="1"/>
  <c r="B93" i="7"/>
  <c r="E92" i="7"/>
  <c r="F92" i="7" s="1"/>
  <c r="B92" i="7"/>
  <c r="E91" i="7"/>
  <c r="F91" i="7" s="1"/>
  <c r="B91" i="7"/>
  <c r="E90" i="7"/>
  <c r="F90" i="7" s="1"/>
  <c r="B90" i="7"/>
  <c r="E89" i="7"/>
  <c r="F89" i="7" s="1"/>
  <c r="B89" i="7"/>
  <c r="E88" i="7"/>
  <c r="F88" i="7" s="1"/>
  <c r="B88" i="7"/>
  <c r="E87" i="7"/>
  <c r="F87" i="7" s="1"/>
  <c r="B87" i="7"/>
  <c r="E86" i="7"/>
  <c r="F86" i="7" s="1"/>
  <c r="B86" i="7"/>
  <c r="E85" i="7"/>
  <c r="F85" i="7" s="1"/>
  <c r="B85" i="7"/>
  <c r="E84" i="7"/>
  <c r="F84" i="7" s="1"/>
  <c r="B84" i="7"/>
  <c r="E83" i="7"/>
  <c r="F83" i="7" s="1"/>
  <c r="B83" i="7"/>
  <c r="E82" i="7"/>
  <c r="F82" i="7" s="1"/>
  <c r="B82" i="7"/>
  <c r="E81" i="7"/>
  <c r="F81" i="7" s="1"/>
  <c r="B81" i="7"/>
  <c r="F80" i="7"/>
  <c r="E80" i="7"/>
  <c r="B80" i="7"/>
  <c r="E79" i="7"/>
  <c r="F79" i="7" s="1"/>
  <c r="B79" i="7"/>
  <c r="E78" i="7"/>
  <c r="F78" i="7" s="1"/>
  <c r="B78" i="7"/>
  <c r="E77" i="7"/>
  <c r="F77" i="7" s="1"/>
  <c r="B77" i="7"/>
  <c r="E76" i="7"/>
  <c r="F76" i="7" s="1"/>
  <c r="B76" i="7"/>
  <c r="E75" i="7"/>
  <c r="F75" i="7" s="1"/>
  <c r="B75" i="7"/>
  <c r="F74" i="7"/>
  <c r="E74" i="7"/>
  <c r="B74" i="7"/>
  <c r="E72" i="7"/>
  <c r="F72" i="7" s="1"/>
  <c r="B72" i="7"/>
  <c r="E71" i="7"/>
  <c r="F71" i="7" s="1"/>
  <c r="B71" i="7"/>
  <c r="E70" i="7"/>
  <c r="F70" i="7" s="1"/>
  <c r="B70" i="7"/>
  <c r="E69" i="7"/>
  <c r="F69" i="7" s="1"/>
  <c r="B69" i="7"/>
  <c r="E68" i="7"/>
  <c r="F68" i="7" s="1"/>
  <c r="B68" i="7"/>
  <c r="E67" i="7"/>
  <c r="F67" i="7" s="1"/>
  <c r="B67" i="7"/>
  <c r="E66" i="7"/>
  <c r="F66" i="7" s="1"/>
  <c r="B66" i="7"/>
  <c r="E65" i="7"/>
  <c r="F65" i="7" s="1"/>
  <c r="B65" i="7"/>
  <c r="F64" i="7"/>
  <c r="E64" i="7"/>
  <c r="B64" i="7"/>
  <c r="E63" i="7"/>
  <c r="F63" i="7" s="1"/>
  <c r="B63" i="7"/>
  <c r="E62" i="7"/>
  <c r="F62" i="7" s="1"/>
  <c r="B62" i="7"/>
  <c r="E61" i="7"/>
  <c r="F61" i="7" s="1"/>
  <c r="B61" i="7"/>
  <c r="E60" i="7"/>
  <c r="F60" i="7" s="1"/>
  <c r="B60" i="7"/>
  <c r="E59" i="7"/>
  <c r="F59" i="7" s="1"/>
  <c r="B59" i="7"/>
  <c r="E58" i="7"/>
  <c r="F58" i="7" s="1"/>
  <c r="B58" i="7"/>
  <c r="E57" i="7"/>
  <c r="F57" i="7" s="1"/>
  <c r="B57" i="7"/>
  <c r="E56" i="7"/>
  <c r="F56" i="7" s="1"/>
  <c r="B56" i="7"/>
  <c r="E55" i="7"/>
  <c r="F55" i="7" s="1"/>
  <c r="B55" i="7"/>
  <c r="E54" i="7"/>
  <c r="F54" i="7" s="1"/>
  <c r="B54" i="7"/>
  <c r="F53" i="7"/>
  <c r="E53" i="7"/>
  <c r="B53" i="7"/>
  <c r="F52" i="7"/>
  <c r="E52" i="7"/>
  <c r="B52" i="7"/>
  <c r="E51" i="7"/>
  <c r="F51" i="7" s="1"/>
  <c r="B51" i="7"/>
  <c r="F50" i="7"/>
  <c r="E50" i="7"/>
  <c r="B50" i="7"/>
  <c r="E49" i="7"/>
  <c r="F49" i="7" s="1"/>
  <c r="B49" i="7"/>
  <c r="F48" i="7"/>
  <c r="E48" i="7"/>
  <c r="B48" i="7"/>
  <c r="F47" i="7"/>
  <c r="E47" i="7"/>
  <c r="B47" i="7"/>
  <c r="F46" i="7"/>
  <c r="E46" i="7"/>
  <c r="B46" i="7"/>
  <c r="E45" i="7"/>
  <c r="F45" i="7" s="1"/>
  <c r="B45" i="7"/>
  <c r="E44" i="7"/>
  <c r="F44" i="7" s="1"/>
  <c r="B44" i="7"/>
  <c r="E43" i="7"/>
  <c r="F43" i="7" s="1"/>
  <c r="B43" i="7"/>
  <c r="E42" i="7"/>
  <c r="F42" i="7" s="1"/>
  <c r="B42" i="7"/>
  <c r="E41" i="7"/>
  <c r="F41" i="7" s="1"/>
  <c r="B41" i="7"/>
  <c r="F40" i="7"/>
  <c r="E40" i="7"/>
  <c r="B40" i="7"/>
  <c r="E39" i="7"/>
  <c r="F39" i="7" s="1"/>
  <c r="B39" i="7"/>
  <c r="E38" i="7"/>
  <c r="F38" i="7" s="1"/>
  <c r="B38" i="7"/>
  <c r="F37" i="7"/>
  <c r="E37" i="7"/>
  <c r="B37" i="7"/>
  <c r="F36" i="7"/>
  <c r="E36" i="7"/>
  <c r="B36" i="7"/>
  <c r="E35" i="7"/>
  <c r="F35" i="7" s="1"/>
  <c r="B35" i="7"/>
  <c r="E34" i="7"/>
  <c r="F34" i="7" s="1"/>
  <c r="B34" i="7"/>
  <c r="F33" i="7"/>
  <c r="E33" i="7"/>
  <c r="B33" i="7"/>
  <c r="F32" i="7"/>
  <c r="E32" i="7"/>
  <c r="B32" i="7"/>
  <c r="F31" i="7"/>
  <c r="E31" i="7"/>
  <c r="B31" i="7"/>
  <c r="F30" i="7"/>
  <c r="E30" i="7"/>
  <c r="B30" i="7"/>
  <c r="F29" i="7"/>
  <c r="E29" i="7"/>
  <c r="B29" i="7"/>
  <c r="F28" i="7"/>
  <c r="E28" i="7"/>
  <c r="B28" i="7"/>
  <c r="E27" i="7"/>
  <c r="F27" i="7" s="1"/>
  <c r="B27" i="7"/>
  <c r="E26" i="7"/>
  <c r="F26" i="7" s="1"/>
  <c r="B26" i="7"/>
  <c r="E25" i="7"/>
  <c r="F25" i="7" s="1"/>
  <c r="B25" i="7"/>
  <c r="F24" i="7"/>
  <c r="E24" i="7"/>
  <c r="B24" i="7"/>
  <c r="F23" i="7"/>
  <c r="E23" i="7"/>
  <c r="B23" i="7"/>
  <c r="F22" i="7"/>
  <c r="E22" i="7"/>
  <c r="B22" i="7"/>
  <c r="F21" i="7"/>
  <c r="E21" i="7"/>
  <c r="B21" i="7"/>
  <c r="F20" i="7"/>
  <c r="E20" i="7"/>
  <c r="B20" i="7"/>
  <c r="F19" i="7"/>
  <c r="E19" i="7"/>
  <c r="B19" i="7"/>
  <c r="F18" i="7"/>
  <c r="E18" i="7"/>
  <c r="B18" i="7"/>
  <c r="E17" i="7"/>
  <c r="F17" i="7" s="1"/>
  <c r="B17" i="7"/>
  <c r="F16" i="7"/>
  <c r="E16" i="7"/>
  <c r="B16" i="7"/>
  <c r="E15" i="7"/>
  <c r="F15" i="7" s="1"/>
  <c r="B15" i="7"/>
  <c r="E14" i="7"/>
  <c r="F14" i="7" s="1"/>
  <c r="B14" i="7"/>
  <c r="E13" i="7"/>
  <c r="F13" i="7" s="1"/>
  <c r="B13" i="7"/>
  <c r="D8" i="7"/>
  <c r="D135" i="6"/>
  <c r="D136" i="6" s="1"/>
  <c r="C135" i="6"/>
  <c r="C136" i="6" s="1"/>
  <c r="E133" i="6"/>
  <c r="F133" i="6" s="1"/>
  <c r="B133" i="6"/>
  <c r="E132" i="6"/>
  <c r="F132" i="6" s="1"/>
  <c r="B132" i="6"/>
  <c r="E131" i="6"/>
  <c r="F131" i="6" s="1"/>
  <c r="B131" i="6"/>
  <c r="E130" i="6"/>
  <c r="F130" i="6" s="1"/>
  <c r="B130" i="6"/>
  <c r="E129" i="6"/>
  <c r="F129" i="6" s="1"/>
  <c r="B129" i="6"/>
  <c r="E128" i="6"/>
  <c r="F128" i="6" s="1"/>
  <c r="B128" i="6"/>
  <c r="E127" i="6"/>
  <c r="F127" i="6" s="1"/>
  <c r="B127" i="6"/>
  <c r="E126" i="6"/>
  <c r="F126" i="6" s="1"/>
  <c r="B126" i="6"/>
  <c r="E125" i="6"/>
  <c r="F125" i="6" s="1"/>
  <c r="B125" i="6"/>
  <c r="E124" i="6"/>
  <c r="F124" i="6" s="1"/>
  <c r="B124" i="6"/>
  <c r="E123" i="6"/>
  <c r="F123" i="6" s="1"/>
  <c r="B123" i="6"/>
  <c r="E122" i="6"/>
  <c r="F122" i="6" s="1"/>
  <c r="B122" i="6"/>
  <c r="E121" i="6"/>
  <c r="F121" i="6" s="1"/>
  <c r="B121" i="6"/>
  <c r="E120" i="6"/>
  <c r="F120" i="6" s="1"/>
  <c r="B120" i="6"/>
  <c r="E119" i="6"/>
  <c r="F119" i="6" s="1"/>
  <c r="B119" i="6"/>
  <c r="E118" i="6"/>
  <c r="F118" i="6" s="1"/>
  <c r="B118" i="6"/>
  <c r="E117" i="6"/>
  <c r="F117" i="6" s="1"/>
  <c r="B117" i="6"/>
  <c r="E116" i="6"/>
  <c r="F116" i="6" s="1"/>
  <c r="B116" i="6"/>
  <c r="E115" i="6"/>
  <c r="F115" i="6" s="1"/>
  <c r="B115" i="6"/>
  <c r="F114" i="6"/>
  <c r="E114" i="6"/>
  <c r="B114" i="6"/>
  <c r="E113" i="6"/>
  <c r="F113" i="6" s="1"/>
  <c r="B113" i="6"/>
  <c r="E112" i="6"/>
  <c r="F112" i="6" s="1"/>
  <c r="B112" i="6"/>
  <c r="F111" i="6"/>
  <c r="B111" i="6"/>
  <c r="E110" i="6"/>
  <c r="F110" i="6" s="1"/>
  <c r="B110" i="6"/>
  <c r="E109" i="6"/>
  <c r="F109" i="6" s="1"/>
  <c r="B109" i="6"/>
  <c r="E108" i="6"/>
  <c r="F108" i="6" s="1"/>
  <c r="B108" i="6"/>
  <c r="E107" i="6"/>
  <c r="F107" i="6" s="1"/>
  <c r="B107" i="6"/>
  <c r="E106" i="6"/>
  <c r="F106" i="6" s="1"/>
  <c r="B106" i="6"/>
  <c r="E105" i="6"/>
  <c r="F105" i="6" s="1"/>
  <c r="B105" i="6"/>
  <c r="E104" i="6"/>
  <c r="F104" i="6" s="1"/>
  <c r="B104" i="6"/>
  <c r="E103" i="6"/>
  <c r="F103" i="6" s="1"/>
  <c r="B103" i="6"/>
  <c r="E102" i="6"/>
  <c r="F102" i="6" s="1"/>
  <c r="B102" i="6"/>
  <c r="E101" i="6"/>
  <c r="F101" i="6" s="1"/>
  <c r="B101" i="6"/>
  <c r="E100" i="6"/>
  <c r="F100" i="6" s="1"/>
  <c r="B100" i="6"/>
  <c r="E99" i="6"/>
  <c r="F99" i="6" s="1"/>
  <c r="B99" i="6"/>
  <c r="E98" i="6"/>
  <c r="F98" i="6" s="1"/>
  <c r="B98" i="6"/>
  <c r="E97" i="6"/>
  <c r="F97" i="6" s="1"/>
  <c r="B97" i="6"/>
  <c r="E96" i="6"/>
  <c r="F96" i="6" s="1"/>
  <c r="B96" i="6"/>
  <c r="E95" i="6"/>
  <c r="F95" i="6" s="1"/>
  <c r="B95" i="6"/>
  <c r="E94" i="6"/>
  <c r="F94" i="6" s="1"/>
  <c r="B94" i="6"/>
  <c r="E93" i="6"/>
  <c r="F93" i="6" s="1"/>
  <c r="B93" i="6"/>
  <c r="E92" i="6"/>
  <c r="F92" i="6" s="1"/>
  <c r="B92" i="6"/>
  <c r="E91" i="6"/>
  <c r="F91" i="6" s="1"/>
  <c r="B91" i="6"/>
  <c r="E90" i="6"/>
  <c r="F90" i="6" s="1"/>
  <c r="B90" i="6"/>
  <c r="E89" i="6"/>
  <c r="F89" i="6" s="1"/>
  <c r="B89" i="6"/>
  <c r="E88" i="6"/>
  <c r="F88" i="6" s="1"/>
  <c r="B88" i="6"/>
  <c r="E87" i="6"/>
  <c r="F87" i="6" s="1"/>
  <c r="B87" i="6"/>
  <c r="E86" i="6"/>
  <c r="F86" i="6" s="1"/>
  <c r="B86" i="6"/>
  <c r="E85" i="6"/>
  <c r="F85" i="6" s="1"/>
  <c r="B85" i="6"/>
  <c r="E84" i="6"/>
  <c r="F84" i="6" s="1"/>
  <c r="B84" i="6"/>
  <c r="E83" i="6"/>
  <c r="F83" i="6" s="1"/>
  <c r="B83" i="6"/>
  <c r="E82" i="6"/>
  <c r="F82" i="6" s="1"/>
  <c r="B82" i="6"/>
  <c r="E81" i="6"/>
  <c r="F81" i="6" s="1"/>
  <c r="B81" i="6"/>
  <c r="E80" i="6"/>
  <c r="F80" i="6" s="1"/>
  <c r="B80" i="6"/>
  <c r="E79" i="6"/>
  <c r="F79" i="6" s="1"/>
  <c r="B79" i="6"/>
  <c r="F78" i="6"/>
  <c r="E78" i="6"/>
  <c r="B78" i="6"/>
  <c r="E77" i="6"/>
  <c r="F77" i="6" s="1"/>
  <c r="B77" i="6"/>
  <c r="E76" i="6"/>
  <c r="F76" i="6" s="1"/>
  <c r="B76" i="6"/>
  <c r="F75" i="6"/>
  <c r="E75" i="6"/>
  <c r="B75" i="6"/>
  <c r="E74" i="6"/>
  <c r="F74" i="6" s="1"/>
  <c r="B74" i="6"/>
  <c r="E72" i="6"/>
  <c r="F72" i="6" s="1"/>
  <c r="B72" i="6"/>
  <c r="E71" i="6"/>
  <c r="F71" i="6" s="1"/>
  <c r="B71" i="6"/>
  <c r="E70" i="6"/>
  <c r="F70" i="6" s="1"/>
  <c r="B70" i="6"/>
  <c r="E69" i="6"/>
  <c r="F69" i="6" s="1"/>
  <c r="B69" i="6"/>
  <c r="E68" i="6"/>
  <c r="F68" i="6" s="1"/>
  <c r="B68" i="6"/>
  <c r="E67" i="6"/>
  <c r="F67" i="6" s="1"/>
  <c r="B67" i="6"/>
  <c r="E66" i="6"/>
  <c r="F66" i="6" s="1"/>
  <c r="B66" i="6"/>
  <c r="E65" i="6"/>
  <c r="F65" i="6" s="1"/>
  <c r="B65" i="6"/>
  <c r="E64" i="6"/>
  <c r="F64" i="6" s="1"/>
  <c r="B64" i="6"/>
  <c r="E63" i="6"/>
  <c r="F63" i="6" s="1"/>
  <c r="B63" i="6"/>
  <c r="E62" i="6"/>
  <c r="F62" i="6" s="1"/>
  <c r="B62" i="6"/>
  <c r="E61" i="6"/>
  <c r="F61" i="6" s="1"/>
  <c r="B61" i="6"/>
  <c r="E60" i="6"/>
  <c r="F60" i="6" s="1"/>
  <c r="B60" i="6"/>
  <c r="F59" i="6"/>
  <c r="E59" i="6"/>
  <c r="B59" i="6"/>
  <c r="E58" i="6"/>
  <c r="F58" i="6" s="1"/>
  <c r="B58" i="6"/>
  <c r="F57" i="6"/>
  <c r="E57" i="6"/>
  <c r="B57" i="6"/>
  <c r="F56" i="6"/>
  <c r="E56" i="6"/>
  <c r="B56" i="6"/>
  <c r="E55" i="6"/>
  <c r="F55" i="6" s="1"/>
  <c r="B55" i="6"/>
  <c r="E54" i="6"/>
  <c r="F54" i="6" s="1"/>
  <c r="B54" i="6"/>
  <c r="F53" i="6"/>
  <c r="E53" i="6"/>
  <c r="B53" i="6"/>
  <c r="F52" i="6"/>
  <c r="E52" i="6"/>
  <c r="B52" i="6"/>
  <c r="E51" i="6"/>
  <c r="F51" i="6" s="1"/>
  <c r="B51" i="6"/>
  <c r="F50" i="6"/>
  <c r="E50" i="6"/>
  <c r="B50" i="6"/>
  <c r="E49" i="6"/>
  <c r="F49" i="6" s="1"/>
  <c r="B49" i="6"/>
  <c r="E48" i="6"/>
  <c r="F48" i="6" s="1"/>
  <c r="B48" i="6"/>
  <c r="E47" i="6"/>
  <c r="F47" i="6" s="1"/>
  <c r="B47" i="6"/>
  <c r="F46" i="6"/>
  <c r="E46" i="6"/>
  <c r="B46" i="6"/>
  <c r="F45" i="6"/>
  <c r="E45" i="6"/>
  <c r="B45" i="6"/>
  <c r="F44" i="6"/>
  <c r="E44" i="6"/>
  <c r="B44" i="6"/>
  <c r="F43" i="6"/>
  <c r="E43" i="6"/>
  <c r="B43" i="6"/>
  <c r="F42" i="6"/>
  <c r="E42" i="6"/>
  <c r="B42" i="6"/>
  <c r="F41" i="6"/>
  <c r="E41" i="6"/>
  <c r="B41" i="6"/>
  <c r="F40" i="6"/>
  <c r="E40" i="6"/>
  <c r="B40" i="6"/>
  <c r="E39" i="6"/>
  <c r="F39" i="6" s="1"/>
  <c r="B39" i="6"/>
  <c r="E38" i="6"/>
  <c r="F38" i="6" s="1"/>
  <c r="B38" i="6"/>
  <c r="F37" i="6"/>
  <c r="E37" i="6"/>
  <c r="B37" i="6"/>
  <c r="F36" i="6"/>
  <c r="E36" i="6"/>
  <c r="B36" i="6"/>
  <c r="E35" i="6"/>
  <c r="F35" i="6" s="1"/>
  <c r="B35" i="6"/>
  <c r="F34" i="6"/>
  <c r="E34" i="6"/>
  <c r="B34" i="6"/>
  <c r="E33" i="6"/>
  <c r="F33" i="6" s="1"/>
  <c r="B33" i="6"/>
  <c r="E32" i="6"/>
  <c r="F32" i="6" s="1"/>
  <c r="B32" i="6"/>
  <c r="E31" i="6"/>
  <c r="F31" i="6" s="1"/>
  <c r="B31" i="6"/>
  <c r="F30" i="6"/>
  <c r="E30" i="6"/>
  <c r="B30" i="6"/>
  <c r="F29" i="6"/>
  <c r="E29" i="6"/>
  <c r="B29" i="6"/>
  <c r="F28" i="6"/>
  <c r="E28" i="6"/>
  <c r="B28" i="6"/>
  <c r="F27" i="6"/>
  <c r="E27" i="6"/>
  <c r="B27" i="6"/>
  <c r="F26" i="6"/>
  <c r="E26" i="6"/>
  <c r="B26" i="6"/>
  <c r="F25" i="6"/>
  <c r="E25" i="6"/>
  <c r="B25" i="6"/>
  <c r="F24" i="6"/>
  <c r="E24" i="6"/>
  <c r="B24" i="6"/>
  <c r="E23" i="6"/>
  <c r="F23" i="6" s="1"/>
  <c r="B23" i="6"/>
  <c r="E22" i="6"/>
  <c r="F22" i="6" s="1"/>
  <c r="B22" i="6"/>
  <c r="F21" i="6"/>
  <c r="E21" i="6"/>
  <c r="B21" i="6"/>
  <c r="F20" i="6"/>
  <c r="E20" i="6"/>
  <c r="B20" i="6"/>
  <c r="E19" i="6"/>
  <c r="F19" i="6" s="1"/>
  <c r="B19" i="6"/>
  <c r="F18" i="6"/>
  <c r="E18" i="6"/>
  <c r="B18" i="6"/>
  <c r="E17" i="6"/>
  <c r="F17" i="6" s="1"/>
  <c r="B17" i="6"/>
  <c r="E16" i="6"/>
  <c r="F16" i="6" s="1"/>
  <c r="B16" i="6"/>
  <c r="E15" i="6"/>
  <c r="F15" i="6" s="1"/>
  <c r="B15" i="6"/>
  <c r="F14" i="6"/>
  <c r="E14" i="6"/>
  <c r="B14" i="6"/>
  <c r="F13" i="6"/>
  <c r="E13" i="6"/>
  <c r="B13" i="6"/>
  <c r="D8" i="6"/>
  <c r="D135" i="5"/>
  <c r="D136" i="5" s="1"/>
  <c r="C135" i="5"/>
  <c r="C136" i="5" s="1"/>
  <c r="E133" i="5"/>
  <c r="F133" i="5" s="1"/>
  <c r="B133" i="5"/>
  <c r="E132" i="5"/>
  <c r="F132" i="5" s="1"/>
  <c r="B132" i="5"/>
  <c r="E131" i="5"/>
  <c r="F131" i="5" s="1"/>
  <c r="B131" i="5"/>
  <c r="E130" i="5"/>
  <c r="F130" i="5" s="1"/>
  <c r="B130" i="5"/>
  <c r="E129" i="5"/>
  <c r="F129" i="5" s="1"/>
  <c r="B129" i="5"/>
  <c r="E128" i="5"/>
  <c r="F128" i="5" s="1"/>
  <c r="B128" i="5"/>
  <c r="E127" i="5"/>
  <c r="F127" i="5" s="1"/>
  <c r="B127" i="5"/>
  <c r="E126" i="5"/>
  <c r="F126" i="5" s="1"/>
  <c r="B126" i="5"/>
  <c r="E125" i="5"/>
  <c r="F125" i="5" s="1"/>
  <c r="B125" i="5"/>
  <c r="E124" i="5"/>
  <c r="F124" i="5" s="1"/>
  <c r="B124" i="5"/>
  <c r="E123" i="5"/>
  <c r="F123" i="5" s="1"/>
  <c r="B123" i="5"/>
  <c r="F122" i="5"/>
  <c r="E122" i="5"/>
  <c r="B122" i="5"/>
  <c r="E121" i="5"/>
  <c r="F121" i="5" s="1"/>
  <c r="B121" i="5"/>
  <c r="E120" i="5"/>
  <c r="F120" i="5" s="1"/>
  <c r="B120" i="5"/>
  <c r="E119" i="5"/>
  <c r="F119" i="5" s="1"/>
  <c r="B119" i="5"/>
  <c r="E118" i="5"/>
  <c r="F118" i="5" s="1"/>
  <c r="B118" i="5"/>
  <c r="E117" i="5"/>
  <c r="F117" i="5" s="1"/>
  <c r="B117" i="5"/>
  <c r="E116" i="5"/>
  <c r="F116" i="5" s="1"/>
  <c r="B116" i="5"/>
  <c r="E115" i="5"/>
  <c r="F115" i="5" s="1"/>
  <c r="B115" i="5"/>
  <c r="E114" i="5"/>
  <c r="F114" i="5" s="1"/>
  <c r="B114" i="5"/>
  <c r="E113" i="5"/>
  <c r="F113" i="5" s="1"/>
  <c r="B113" i="5"/>
  <c r="E112" i="5"/>
  <c r="F112" i="5" s="1"/>
  <c r="B112" i="5"/>
  <c r="F111" i="5"/>
  <c r="B111" i="5"/>
  <c r="F110" i="5"/>
  <c r="E110" i="5"/>
  <c r="B110" i="5"/>
  <c r="E109" i="5"/>
  <c r="F109" i="5" s="1"/>
  <c r="B109" i="5"/>
  <c r="E108" i="5"/>
  <c r="F108" i="5" s="1"/>
  <c r="B108" i="5"/>
  <c r="E107" i="5"/>
  <c r="F107" i="5" s="1"/>
  <c r="B107" i="5"/>
  <c r="E106" i="5"/>
  <c r="F106" i="5" s="1"/>
  <c r="B106" i="5"/>
  <c r="E105" i="5"/>
  <c r="F105" i="5" s="1"/>
  <c r="B105" i="5"/>
  <c r="E104" i="5"/>
  <c r="F104" i="5" s="1"/>
  <c r="B104" i="5"/>
  <c r="E103" i="5"/>
  <c r="F103" i="5" s="1"/>
  <c r="B103" i="5"/>
  <c r="E102" i="5"/>
  <c r="F102" i="5" s="1"/>
  <c r="B102" i="5"/>
  <c r="E101" i="5"/>
  <c r="F101" i="5" s="1"/>
  <c r="B101" i="5"/>
  <c r="E100" i="5"/>
  <c r="F100" i="5" s="1"/>
  <c r="B100" i="5"/>
  <c r="E99" i="5"/>
  <c r="F99" i="5" s="1"/>
  <c r="B99" i="5"/>
  <c r="E98" i="5"/>
  <c r="F98" i="5" s="1"/>
  <c r="B98" i="5"/>
  <c r="E97" i="5"/>
  <c r="F97" i="5" s="1"/>
  <c r="B97" i="5"/>
  <c r="E96" i="5"/>
  <c r="F96" i="5" s="1"/>
  <c r="B96" i="5"/>
  <c r="E95" i="5"/>
  <c r="F95" i="5" s="1"/>
  <c r="B95" i="5"/>
  <c r="E94" i="5"/>
  <c r="F94" i="5" s="1"/>
  <c r="B94" i="5"/>
  <c r="E93" i="5"/>
  <c r="F93" i="5" s="1"/>
  <c r="B93" i="5"/>
  <c r="E92" i="5"/>
  <c r="F92" i="5" s="1"/>
  <c r="B92" i="5"/>
  <c r="E91" i="5"/>
  <c r="F91" i="5" s="1"/>
  <c r="B91" i="5"/>
  <c r="E90" i="5"/>
  <c r="F90" i="5" s="1"/>
  <c r="B90" i="5"/>
  <c r="E89" i="5"/>
  <c r="F89" i="5" s="1"/>
  <c r="B89" i="5"/>
  <c r="E88" i="5"/>
  <c r="F88" i="5" s="1"/>
  <c r="B88" i="5"/>
  <c r="E87" i="5"/>
  <c r="F87" i="5" s="1"/>
  <c r="B87" i="5"/>
  <c r="E86" i="5"/>
  <c r="F86" i="5" s="1"/>
  <c r="B86" i="5"/>
  <c r="E85" i="5"/>
  <c r="F85" i="5" s="1"/>
  <c r="B85" i="5"/>
  <c r="E84" i="5"/>
  <c r="F84" i="5" s="1"/>
  <c r="B84" i="5"/>
  <c r="E83" i="5"/>
  <c r="F83" i="5" s="1"/>
  <c r="B83" i="5"/>
  <c r="E82" i="5"/>
  <c r="F82" i="5" s="1"/>
  <c r="B82" i="5"/>
  <c r="E81" i="5"/>
  <c r="F81" i="5" s="1"/>
  <c r="B81" i="5"/>
  <c r="E80" i="5"/>
  <c r="F80" i="5" s="1"/>
  <c r="B80" i="5"/>
  <c r="F79" i="5"/>
  <c r="E79" i="5"/>
  <c r="B79" i="5"/>
  <c r="F78" i="5"/>
  <c r="E78" i="5"/>
  <c r="B78" i="5"/>
  <c r="E77" i="5"/>
  <c r="F77" i="5" s="1"/>
  <c r="B77" i="5"/>
  <c r="E76" i="5"/>
  <c r="F76" i="5" s="1"/>
  <c r="B76" i="5"/>
  <c r="E75" i="5"/>
  <c r="F75" i="5" s="1"/>
  <c r="B75" i="5"/>
  <c r="E74" i="5"/>
  <c r="B74" i="5"/>
  <c r="E72" i="5"/>
  <c r="F72" i="5" s="1"/>
  <c r="B72" i="5"/>
  <c r="E71" i="5"/>
  <c r="F71" i="5" s="1"/>
  <c r="B71" i="5"/>
  <c r="E70" i="5"/>
  <c r="F70" i="5" s="1"/>
  <c r="B70" i="5"/>
  <c r="E69" i="5"/>
  <c r="F69" i="5" s="1"/>
  <c r="B69" i="5"/>
  <c r="E68" i="5"/>
  <c r="F68" i="5" s="1"/>
  <c r="B68" i="5"/>
  <c r="F67" i="5"/>
  <c r="E67" i="5"/>
  <c r="B67" i="5"/>
  <c r="E66" i="5"/>
  <c r="F66" i="5" s="1"/>
  <c r="B66" i="5"/>
  <c r="E65" i="5"/>
  <c r="F65" i="5" s="1"/>
  <c r="B65" i="5"/>
  <c r="E64" i="5"/>
  <c r="F64" i="5" s="1"/>
  <c r="B64" i="5"/>
  <c r="E63" i="5"/>
  <c r="F63" i="5" s="1"/>
  <c r="B63" i="5"/>
  <c r="E62" i="5"/>
  <c r="F62" i="5" s="1"/>
  <c r="B62" i="5"/>
  <c r="E61" i="5"/>
  <c r="F61" i="5" s="1"/>
  <c r="B61" i="5"/>
  <c r="F60" i="5"/>
  <c r="E60" i="5"/>
  <c r="B60" i="5"/>
  <c r="E59" i="5"/>
  <c r="F59" i="5" s="1"/>
  <c r="B59" i="5"/>
  <c r="F58" i="5"/>
  <c r="E58" i="5"/>
  <c r="B58" i="5"/>
  <c r="E57" i="5"/>
  <c r="F57" i="5" s="1"/>
  <c r="B57" i="5"/>
  <c r="E56" i="5"/>
  <c r="F56" i="5" s="1"/>
  <c r="B56" i="5"/>
  <c r="E55" i="5"/>
  <c r="F55" i="5" s="1"/>
  <c r="B55" i="5"/>
  <c r="E54" i="5"/>
  <c r="F54" i="5" s="1"/>
  <c r="B54" i="5"/>
  <c r="E53" i="5"/>
  <c r="F53" i="5" s="1"/>
  <c r="B53" i="5"/>
  <c r="F52" i="5"/>
  <c r="E52" i="5"/>
  <c r="B52" i="5"/>
  <c r="F51" i="5"/>
  <c r="E51" i="5"/>
  <c r="B51" i="5"/>
  <c r="F50" i="5"/>
  <c r="E50" i="5"/>
  <c r="B50" i="5"/>
  <c r="F49" i="5"/>
  <c r="E49" i="5"/>
  <c r="B49" i="5"/>
  <c r="F48" i="5"/>
  <c r="E48" i="5"/>
  <c r="B48" i="5"/>
  <c r="E47" i="5"/>
  <c r="F47" i="5" s="1"/>
  <c r="B47" i="5"/>
  <c r="E46" i="5"/>
  <c r="F46" i="5" s="1"/>
  <c r="B46" i="5"/>
  <c r="F45" i="5"/>
  <c r="E45" i="5"/>
  <c r="B45" i="5"/>
  <c r="F44" i="5"/>
  <c r="E44" i="5"/>
  <c r="B44" i="5"/>
  <c r="E43" i="5"/>
  <c r="F43" i="5" s="1"/>
  <c r="B43" i="5"/>
  <c r="F42" i="5"/>
  <c r="E42" i="5"/>
  <c r="B42" i="5"/>
  <c r="E41" i="5"/>
  <c r="F41" i="5" s="1"/>
  <c r="B41" i="5"/>
  <c r="E40" i="5"/>
  <c r="F40" i="5" s="1"/>
  <c r="B40" i="5"/>
  <c r="E39" i="5"/>
  <c r="F39" i="5" s="1"/>
  <c r="B39" i="5"/>
  <c r="F38" i="5"/>
  <c r="E38" i="5"/>
  <c r="B38" i="5"/>
  <c r="E37" i="5"/>
  <c r="F37" i="5" s="1"/>
  <c r="B37" i="5"/>
  <c r="F36" i="5"/>
  <c r="E36" i="5"/>
  <c r="B36" i="5"/>
  <c r="F35" i="5"/>
  <c r="E35" i="5"/>
  <c r="B35" i="5"/>
  <c r="F34" i="5"/>
  <c r="E34" i="5"/>
  <c r="B34" i="5"/>
  <c r="F33" i="5"/>
  <c r="E33" i="5"/>
  <c r="B33" i="5"/>
  <c r="F32" i="5"/>
  <c r="E32" i="5"/>
  <c r="B32" i="5"/>
  <c r="E31" i="5"/>
  <c r="F31" i="5" s="1"/>
  <c r="B31" i="5"/>
  <c r="E30" i="5"/>
  <c r="F30" i="5" s="1"/>
  <c r="B30" i="5"/>
  <c r="F29" i="5"/>
  <c r="E29" i="5"/>
  <c r="B29" i="5"/>
  <c r="F28" i="5"/>
  <c r="E28" i="5"/>
  <c r="B28" i="5"/>
  <c r="E27" i="5"/>
  <c r="F27" i="5" s="1"/>
  <c r="B27" i="5"/>
  <c r="F26" i="5"/>
  <c r="E26" i="5"/>
  <c r="B26" i="5"/>
  <c r="E25" i="5"/>
  <c r="F25" i="5" s="1"/>
  <c r="B25" i="5"/>
  <c r="E24" i="5"/>
  <c r="F24" i="5" s="1"/>
  <c r="B24" i="5"/>
  <c r="E23" i="5"/>
  <c r="F23" i="5" s="1"/>
  <c r="B23" i="5"/>
  <c r="F22" i="5"/>
  <c r="E22" i="5"/>
  <c r="B22" i="5"/>
  <c r="E21" i="5"/>
  <c r="F21" i="5" s="1"/>
  <c r="B21" i="5"/>
  <c r="F20" i="5"/>
  <c r="E20" i="5"/>
  <c r="B20" i="5"/>
  <c r="F19" i="5"/>
  <c r="E19" i="5"/>
  <c r="B19" i="5"/>
  <c r="F18" i="5"/>
  <c r="E18" i="5"/>
  <c r="B18" i="5"/>
  <c r="F17" i="5"/>
  <c r="E17" i="5"/>
  <c r="B17" i="5"/>
  <c r="F16" i="5"/>
  <c r="E16" i="5"/>
  <c r="B16" i="5"/>
  <c r="E15" i="5"/>
  <c r="F15" i="5" s="1"/>
  <c r="B15" i="5"/>
  <c r="E14" i="5"/>
  <c r="F14" i="5" s="1"/>
  <c r="B14" i="5"/>
  <c r="F13" i="5"/>
  <c r="E13" i="5"/>
  <c r="B13" i="5"/>
  <c r="D8" i="5"/>
  <c r="C136" i="4"/>
  <c r="D135" i="4"/>
  <c r="D136" i="4" s="1"/>
  <c r="C135" i="4"/>
  <c r="E133" i="4"/>
  <c r="F133" i="4" s="1"/>
  <c r="B133" i="4"/>
  <c r="E132" i="4"/>
  <c r="F132" i="4" s="1"/>
  <c r="B132" i="4"/>
  <c r="E131" i="4"/>
  <c r="F131" i="4" s="1"/>
  <c r="B131" i="4"/>
  <c r="E130" i="4"/>
  <c r="F130" i="4" s="1"/>
  <c r="B130" i="4"/>
  <c r="E129" i="4"/>
  <c r="F129" i="4" s="1"/>
  <c r="B129" i="4"/>
  <c r="E128" i="4"/>
  <c r="F128" i="4" s="1"/>
  <c r="B128" i="4"/>
  <c r="E127" i="4"/>
  <c r="F127" i="4" s="1"/>
  <c r="B127" i="4"/>
  <c r="E126" i="4"/>
  <c r="F126" i="4" s="1"/>
  <c r="B126" i="4"/>
  <c r="E125" i="4"/>
  <c r="F125" i="4" s="1"/>
  <c r="B125" i="4"/>
  <c r="E124" i="4"/>
  <c r="F124" i="4" s="1"/>
  <c r="B124" i="4"/>
  <c r="E123" i="4"/>
  <c r="F123" i="4" s="1"/>
  <c r="B123" i="4"/>
  <c r="E122" i="4"/>
  <c r="F122" i="4" s="1"/>
  <c r="B122" i="4"/>
  <c r="E121" i="4"/>
  <c r="F121" i="4" s="1"/>
  <c r="B121" i="4"/>
  <c r="E120" i="4"/>
  <c r="F120" i="4" s="1"/>
  <c r="B120" i="4"/>
  <c r="E119" i="4"/>
  <c r="F119" i="4" s="1"/>
  <c r="B119" i="4"/>
  <c r="E118" i="4"/>
  <c r="F118" i="4" s="1"/>
  <c r="B118" i="4"/>
  <c r="E117" i="4"/>
  <c r="F117" i="4" s="1"/>
  <c r="B117" i="4"/>
  <c r="E116" i="4"/>
  <c r="F116" i="4" s="1"/>
  <c r="B116" i="4"/>
  <c r="E115" i="4"/>
  <c r="F115" i="4" s="1"/>
  <c r="B115" i="4"/>
  <c r="E114" i="4"/>
  <c r="F114" i="4" s="1"/>
  <c r="B114" i="4"/>
  <c r="E113" i="4"/>
  <c r="F113" i="4" s="1"/>
  <c r="B113" i="4"/>
  <c r="E112" i="4"/>
  <c r="F112" i="4" s="1"/>
  <c r="B112" i="4"/>
  <c r="F111" i="4"/>
  <c r="B111" i="4"/>
  <c r="E110" i="4"/>
  <c r="F110" i="4" s="1"/>
  <c r="B110" i="4"/>
  <c r="E109" i="4"/>
  <c r="F109" i="4" s="1"/>
  <c r="B109" i="4"/>
  <c r="E108" i="4"/>
  <c r="F108" i="4" s="1"/>
  <c r="B108" i="4"/>
  <c r="E107" i="4"/>
  <c r="F107" i="4" s="1"/>
  <c r="B107" i="4"/>
  <c r="E106" i="4"/>
  <c r="F106" i="4" s="1"/>
  <c r="B106" i="4"/>
  <c r="E105" i="4"/>
  <c r="F105" i="4" s="1"/>
  <c r="B105" i="4"/>
  <c r="E104" i="4"/>
  <c r="F104" i="4" s="1"/>
  <c r="B104" i="4"/>
  <c r="E103" i="4"/>
  <c r="F103" i="4" s="1"/>
  <c r="B103" i="4"/>
  <c r="E102" i="4"/>
  <c r="F102" i="4" s="1"/>
  <c r="B102" i="4"/>
  <c r="E101" i="4"/>
  <c r="F101" i="4" s="1"/>
  <c r="B101" i="4"/>
  <c r="E100" i="4"/>
  <c r="F100" i="4" s="1"/>
  <c r="B100" i="4"/>
  <c r="E99" i="4"/>
  <c r="F99" i="4" s="1"/>
  <c r="B99" i="4"/>
  <c r="E98" i="4"/>
  <c r="F98" i="4" s="1"/>
  <c r="B98" i="4"/>
  <c r="E97" i="4"/>
  <c r="F97" i="4" s="1"/>
  <c r="B97" i="4"/>
  <c r="F96" i="4"/>
  <c r="E96" i="4"/>
  <c r="B96" i="4"/>
  <c r="E95" i="4"/>
  <c r="F95" i="4" s="1"/>
  <c r="B95" i="4"/>
  <c r="F94" i="4"/>
  <c r="E94" i="4"/>
  <c r="B94" i="4"/>
  <c r="F93" i="4"/>
  <c r="E93" i="4"/>
  <c r="B93" i="4"/>
  <c r="F92" i="4"/>
  <c r="E92" i="4"/>
  <c r="B92" i="4"/>
  <c r="E91" i="4"/>
  <c r="F91" i="4" s="1"/>
  <c r="B91" i="4"/>
  <c r="F90" i="4"/>
  <c r="E90" i="4"/>
  <c r="B90" i="4"/>
  <c r="E89" i="4"/>
  <c r="F89" i="4" s="1"/>
  <c r="B89" i="4"/>
  <c r="E88" i="4"/>
  <c r="F88" i="4" s="1"/>
  <c r="B88" i="4"/>
  <c r="E87" i="4"/>
  <c r="F87" i="4" s="1"/>
  <c r="B87" i="4"/>
  <c r="E86" i="4"/>
  <c r="F86" i="4" s="1"/>
  <c r="B86" i="4"/>
  <c r="E85" i="4"/>
  <c r="F85" i="4" s="1"/>
  <c r="B85" i="4"/>
  <c r="F84" i="4"/>
  <c r="E84" i="4"/>
  <c r="B84" i="4"/>
  <c r="E83" i="4"/>
  <c r="F83" i="4" s="1"/>
  <c r="B83" i="4"/>
  <c r="E82" i="4"/>
  <c r="F82" i="4" s="1"/>
  <c r="B82" i="4"/>
  <c r="E81" i="4"/>
  <c r="F81" i="4" s="1"/>
  <c r="B81" i="4"/>
  <c r="F80" i="4"/>
  <c r="E80" i="4"/>
  <c r="B80" i="4"/>
  <c r="E79" i="4"/>
  <c r="F79" i="4" s="1"/>
  <c r="B79" i="4"/>
  <c r="E78" i="4"/>
  <c r="F78" i="4" s="1"/>
  <c r="B78" i="4"/>
  <c r="F77" i="4"/>
  <c r="E77" i="4"/>
  <c r="B77" i="4"/>
  <c r="E76" i="4"/>
  <c r="F76" i="4" s="1"/>
  <c r="B76" i="4"/>
  <c r="F75" i="4"/>
  <c r="E75" i="4"/>
  <c r="B75" i="4"/>
  <c r="E74" i="4"/>
  <c r="F74" i="4" s="1"/>
  <c r="B74" i="4"/>
  <c r="E72" i="4"/>
  <c r="F72" i="4" s="1"/>
  <c r="B72" i="4"/>
  <c r="E71" i="4"/>
  <c r="F71" i="4" s="1"/>
  <c r="B71" i="4"/>
  <c r="E70" i="4"/>
  <c r="F70" i="4" s="1"/>
  <c r="B70" i="4"/>
  <c r="F69" i="4"/>
  <c r="E69" i="4"/>
  <c r="B69" i="4"/>
  <c r="E68" i="4"/>
  <c r="F68" i="4" s="1"/>
  <c r="B68" i="4"/>
  <c r="E67" i="4"/>
  <c r="F67" i="4" s="1"/>
  <c r="B67" i="4"/>
  <c r="E66" i="4"/>
  <c r="F66" i="4" s="1"/>
  <c r="B66" i="4"/>
  <c r="E65" i="4"/>
  <c r="F65" i="4" s="1"/>
  <c r="B65" i="4"/>
  <c r="E64" i="4"/>
  <c r="F64" i="4" s="1"/>
  <c r="B64" i="4"/>
  <c r="E63" i="4"/>
  <c r="F63" i="4" s="1"/>
  <c r="B63" i="4"/>
  <c r="E62" i="4"/>
  <c r="F62" i="4" s="1"/>
  <c r="B62" i="4"/>
  <c r="E61" i="4"/>
  <c r="F61" i="4" s="1"/>
  <c r="B61" i="4"/>
  <c r="E60" i="4"/>
  <c r="F60" i="4" s="1"/>
  <c r="B60" i="4"/>
  <c r="E59" i="4"/>
  <c r="F59" i="4" s="1"/>
  <c r="B59" i="4"/>
  <c r="F58" i="4"/>
  <c r="E58" i="4"/>
  <c r="B58" i="4"/>
  <c r="F57" i="4"/>
  <c r="E57" i="4"/>
  <c r="B57" i="4"/>
  <c r="F56" i="4"/>
  <c r="E56" i="4"/>
  <c r="B56" i="4"/>
  <c r="E55" i="4"/>
  <c r="F55" i="4" s="1"/>
  <c r="B55" i="4"/>
  <c r="E54" i="4"/>
  <c r="F54" i="4" s="1"/>
  <c r="B54" i="4"/>
  <c r="F53" i="4"/>
  <c r="E53" i="4"/>
  <c r="B53" i="4"/>
  <c r="F52" i="4"/>
  <c r="E52" i="4"/>
  <c r="B52" i="4"/>
  <c r="E51" i="4"/>
  <c r="F51" i="4" s="1"/>
  <c r="B51" i="4"/>
  <c r="F50" i="4"/>
  <c r="E50" i="4"/>
  <c r="B50" i="4"/>
  <c r="E49" i="4"/>
  <c r="F49" i="4" s="1"/>
  <c r="B49" i="4"/>
  <c r="E48" i="4"/>
  <c r="F48" i="4" s="1"/>
  <c r="B48" i="4"/>
  <c r="E47" i="4"/>
  <c r="F47" i="4" s="1"/>
  <c r="B47" i="4"/>
  <c r="F46" i="4"/>
  <c r="E46" i="4"/>
  <c r="B46" i="4"/>
  <c r="E45" i="4"/>
  <c r="F45" i="4" s="1"/>
  <c r="B45" i="4"/>
  <c r="F44" i="4"/>
  <c r="E44" i="4"/>
  <c r="B44" i="4"/>
  <c r="F43" i="4"/>
  <c r="E43" i="4"/>
  <c r="B43" i="4"/>
  <c r="F42" i="4"/>
  <c r="E42" i="4"/>
  <c r="B42" i="4"/>
  <c r="F41" i="4"/>
  <c r="E41" i="4"/>
  <c r="B41" i="4"/>
  <c r="F40" i="4"/>
  <c r="E40" i="4"/>
  <c r="B40" i="4"/>
  <c r="E39" i="4"/>
  <c r="F39" i="4" s="1"/>
  <c r="B39" i="4"/>
  <c r="E38" i="4"/>
  <c r="F38" i="4" s="1"/>
  <c r="B38" i="4"/>
  <c r="F37" i="4"/>
  <c r="E37" i="4"/>
  <c r="B37" i="4"/>
  <c r="F36" i="4"/>
  <c r="E36" i="4"/>
  <c r="B36" i="4"/>
  <c r="E35" i="4"/>
  <c r="F35" i="4" s="1"/>
  <c r="B35" i="4"/>
  <c r="F34" i="4"/>
  <c r="E34" i="4"/>
  <c r="B34" i="4"/>
  <c r="E33" i="4"/>
  <c r="F33" i="4" s="1"/>
  <c r="B33" i="4"/>
  <c r="E32" i="4"/>
  <c r="F32" i="4" s="1"/>
  <c r="B32" i="4"/>
  <c r="E31" i="4"/>
  <c r="F31" i="4" s="1"/>
  <c r="B31" i="4"/>
  <c r="F30" i="4"/>
  <c r="E30" i="4"/>
  <c r="B30" i="4"/>
  <c r="E29" i="4"/>
  <c r="F29" i="4" s="1"/>
  <c r="B29" i="4"/>
  <c r="F28" i="4"/>
  <c r="E28" i="4"/>
  <c r="B28" i="4"/>
  <c r="F27" i="4"/>
  <c r="E27" i="4"/>
  <c r="B27" i="4"/>
  <c r="F26" i="4"/>
  <c r="E26" i="4"/>
  <c r="B26" i="4"/>
  <c r="F25" i="4"/>
  <c r="E25" i="4"/>
  <c r="B25" i="4"/>
  <c r="F24" i="4"/>
  <c r="E24" i="4"/>
  <c r="B24" i="4"/>
  <c r="E23" i="4"/>
  <c r="F23" i="4" s="1"/>
  <c r="B23" i="4"/>
  <c r="E22" i="4"/>
  <c r="F22" i="4" s="1"/>
  <c r="B22" i="4"/>
  <c r="E21" i="4"/>
  <c r="F21" i="4" s="1"/>
  <c r="B21" i="4"/>
  <c r="F20" i="4"/>
  <c r="E20" i="4"/>
  <c r="B20" i="4"/>
  <c r="E19" i="4"/>
  <c r="F19" i="4" s="1"/>
  <c r="B19" i="4"/>
  <c r="F18" i="4"/>
  <c r="E18" i="4"/>
  <c r="B18" i="4"/>
  <c r="E17" i="4"/>
  <c r="F17" i="4" s="1"/>
  <c r="B17" i="4"/>
  <c r="E16" i="4"/>
  <c r="F16" i="4" s="1"/>
  <c r="B16" i="4"/>
  <c r="E15" i="4"/>
  <c r="F15" i="4" s="1"/>
  <c r="B15" i="4"/>
  <c r="F14" i="4"/>
  <c r="E14" i="4"/>
  <c r="B14" i="4"/>
  <c r="E13" i="4"/>
  <c r="F13" i="4" s="1"/>
  <c r="B13" i="4"/>
  <c r="D8" i="4"/>
  <c r="D135" i="3"/>
  <c r="D136" i="3" s="1"/>
  <c r="C135" i="3"/>
  <c r="C136" i="3" s="1"/>
  <c r="E133" i="3"/>
  <c r="F133" i="3" s="1"/>
  <c r="B133" i="3"/>
  <c r="E132" i="3"/>
  <c r="F132" i="3" s="1"/>
  <c r="B132" i="3"/>
  <c r="E131" i="3"/>
  <c r="F131" i="3" s="1"/>
  <c r="B131" i="3"/>
  <c r="E130" i="3"/>
  <c r="F130" i="3" s="1"/>
  <c r="B130" i="3"/>
  <c r="E129" i="3"/>
  <c r="F129" i="3" s="1"/>
  <c r="B129" i="3"/>
  <c r="E128" i="3"/>
  <c r="F128" i="3" s="1"/>
  <c r="B128" i="3"/>
  <c r="E127" i="3"/>
  <c r="F127" i="3" s="1"/>
  <c r="B127" i="3"/>
  <c r="E126" i="3"/>
  <c r="F126" i="3" s="1"/>
  <c r="B126" i="3"/>
  <c r="E125" i="3"/>
  <c r="F125" i="3" s="1"/>
  <c r="B125" i="3"/>
  <c r="E124" i="3"/>
  <c r="F124" i="3" s="1"/>
  <c r="B124" i="3"/>
  <c r="E123" i="3"/>
  <c r="F123" i="3" s="1"/>
  <c r="B123" i="3"/>
  <c r="E122" i="3"/>
  <c r="F122" i="3" s="1"/>
  <c r="B122" i="3"/>
  <c r="E121" i="3"/>
  <c r="F121" i="3" s="1"/>
  <c r="B121" i="3"/>
  <c r="E120" i="3"/>
  <c r="F120" i="3" s="1"/>
  <c r="B120" i="3"/>
  <c r="E119" i="3"/>
  <c r="F119" i="3" s="1"/>
  <c r="B119" i="3"/>
  <c r="E118" i="3"/>
  <c r="F118" i="3" s="1"/>
  <c r="B118" i="3"/>
  <c r="E117" i="3"/>
  <c r="F117" i="3" s="1"/>
  <c r="B117" i="3"/>
  <c r="E116" i="3"/>
  <c r="F116" i="3" s="1"/>
  <c r="B116" i="3"/>
  <c r="E115" i="3"/>
  <c r="F115" i="3" s="1"/>
  <c r="B115" i="3"/>
  <c r="E114" i="3"/>
  <c r="F114" i="3" s="1"/>
  <c r="B114" i="3"/>
  <c r="E113" i="3"/>
  <c r="F113" i="3" s="1"/>
  <c r="B113" i="3"/>
  <c r="E112" i="3"/>
  <c r="F112" i="3" s="1"/>
  <c r="B112" i="3"/>
  <c r="F111" i="3"/>
  <c r="B111" i="3"/>
  <c r="E110" i="3"/>
  <c r="F110" i="3" s="1"/>
  <c r="B110" i="3"/>
  <c r="E109" i="3"/>
  <c r="F109" i="3" s="1"/>
  <c r="B109" i="3"/>
  <c r="E108" i="3"/>
  <c r="F108" i="3" s="1"/>
  <c r="B108" i="3"/>
  <c r="E107" i="3"/>
  <c r="F107" i="3" s="1"/>
  <c r="B107" i="3"/>
  <c r="E106" i="3"/>
  <c r="F106" i="3" s="1"/>
  <c r="B106" i="3"/>
  <c r="E105" i="3"/>
  <c r="F105" i="3" s="1"/>
  <c r="B105" i="3"/>
  <c r="E104" i="3"/>
  <c r="F104" i="3" s="1"/>
  <c r="B104" i="3"/>
  <c r="E103" i="3"/>
  <c r="F103" i="3" s="1"/>
  <c r="B103" i="3"/>
  <c r="E102" i="3"/>
  <c r="F102" i="3" s="1"/>
  <c r="B102" i="3"/>
  <c r="E101" i="3"/>
  <c r="F101" i="3" s="1"/>
  <c r="B101" i="3"/>
  <c r="E100" i="3"/>
  <c r="F100" i="3" s="1"/>
  <c r="B100" i="3"/>
  <c r="E99" i="3"/>
  <c r="F99" i="3" s="1"/>
  <c r="B99" i="3"/>
  <c r="E98" i="3"/>
  <c r="F98" i="3" s="1"/>
  <c r="B98" i="3"/>
  <c r="E97" i="3"/>
  <c r="F97" i="3" s="1"/>
  <c r="B97" i="3"/>
  <c r="E96" i="3"/>
  <c r="F96" i="3" s="1"/>
  <c r="B96" i="3"/>
  <c r="E95" i="3"/>
  <c r="F95" i="3" s="1"/>
  <c r="B95" i="3"/>
  <c r="E94" i="3"/>
  <c r="F94" i="3" s="1"/>
  <c r="B94" i="3"/>
  <c r="E93" i="3"/>
  <c r="F93" i="3" s="1"/>
  <c r="B93" i="3"/>
  <c r="E92" i="3"/>
  <c r="F92" i="3" s="1"/>
  <c r="B92" i="3"/>
  <c r="E91" i="3"/>
  <c r="F91" i="3" s="1"/>
  <c r="B91" i="3"/>
  <c r="E90" i="3"/>
  <c r="F90" i="3" s="1"/>
  <c r="B90" i="3"/>
  <c r="E89" i="3"/>
  <c r="F89" i="3" s="1"/>
  <c r="B89" i="3"/>
  <c r="E88" i="3"/>
  <c r="F88" i="3" s="1"/>
  <c r="B88" i="3"/>
  <c r="E87" i="3"/>
  <c r="F87" i="3" s="1"/>
  <c r="B87" i="3"/>
  <c r="E86" i="3"/>
  <c r="F86" i="3" s="1"/>
  <c r="B86" i="3"/>
  <c r="E85" i="3"/>
  <c r="F85" i="3" s="1"/>
  <c r="B85" i="3"/>
  <c r="E84" i="3"/>
  <c r="F84" i="3" s="1"/>
  <c r="B84" i="3"/>
  <c r="E83" i="3"/>
  <c r="F83" i="3" s="1"/>
  <c r="B83" i="3"/>
  <c r="E82" i="3"/>
  <c r="F82" i="3" s="1"/>
  <c r="B82" i="3"/>
  <c r="E81" i="3"/>
  <c r="F81" i="3" s="1"/>
  <c r="B81" i="3"/>
  <c r="E80" i="3"/>
  <c r="F80" i="3" s="1"/>
  <c r="B80" i="3"/>
  <c r="E79" i="3"/>
  <c r="F79" i="3" s="1"/>
  <c r="B79" i="3"/>
  <c r="E78" i="3"/>
  <c r="F78" i="3" s="1"/>
  <c r="B78" i="3"/>
  <c r="E77" i="3"/>
  <c r="F77" i="3" s="1"/>
  <c r="B77" i="3"/>
  <c r="E76" i="3"/>
  <c r="F76" i="3" s="1"/>
  <c r="B76" i="3"/>
  <c r="E75" i="3"/>
  <c r="F75" i="3" s="1"/>
  <c r="B75" i="3"/>
  <c r="E74" i="3"/>
  <c r="B74" i="3"/>
  <c r="E72" i="3"/>
  <c r="F72" i="3" s="1"/>
  <c r="B72" i="3"/>
  <c r="E71" i="3"/>
  <c r="F71" i="3" s="1"/>
  <c r="B71" i="3"/>
  <c r="E70" i="3"/>
  <c r="F70" i="3" s="1"/>
  <c r="B70" i="3"/>
  <c r="E69" i="3"/>
  <c r="F69" i="3" s="1"/>
  <c r="B69" i="3"/>
  <c r="E68" i="3"/>
  <c r="F68" i="3" s="1"/>
  <c r="B68" i="3"/>
  <c r="E67" i="3"/>
  <c r="F67" i="3" s="1"/>
  <c r="B67" i="3"/>
  <c r="E66" i="3"/>
  <c r="F66" i="3" s="1"/>
  <c r="B66" i="3"/>
  <c r="E65" i="3"/>
  <c r="F65" i="3" s="1"/>
  <c r="B65" i="3"/>
  <c r="E64" i="3"/>
  <c r="F64" i="3" s="1"/>
  <c r="B64" i="3"/>
  <c r="E63" i="3"/>
  <c r="F63" i="3" s="1"/>
  <c r="B63" i="3"/>
  <c r="E62" i="3"/>
  <c r="F62" i="3" s="1"/>
  <c r="B62" i="3"/>
  <c r="E61" i="3"/>
  <c r="F61" i="3" s="1"/>
  <c r="B61" i="3"/>
  <c r="F60" i="3"/>
  <c r="E60" i="3"/>
  <c r="B60" i="3"/>
  <c r="E59" i="3"/>
  <c r="F59" i="3" s="1"/>
  <c r="B59" i="3"/>
  <c r="E58" i="3"/>
  <c r="F58" i="3" s="1"/>
  <c r="B58" i="3"/>
  <c r="E57" i="3"/>
  <c r="F57" i="3" s="1"/>
  <c r="B57" i="3"/>
  <c r="E56" i="3"/>
  <c r="F56" i="3" s="1"/>
  <c r="B56" i="3"/>
  <c r="E55" i="3"/>
  <c r="F55" i="3" s="1"/>
  <c r="B55" i="3"/>
  <c r="E54" i="3"/>
  <c r="F54" i="3" s="1"/>
  <c r="B54" i="3"/>
  <c r="E53" i="3"/>
  <c r="F53" i="3" s="1"/>
  <c r="B53" i="3"/>
  <c r="E52" i="3"/>
  <c r="F52" i="3" s="1"/>
  <c r="B52" i="3"/>
  <c r="F51" i="3"/>
  <c r="E51" i="3"/>
  <c r="B51" i="3"/>
  <c r="E50" i="3"/>
  <c r="F50" i="3" s="1"/>
  <c r="B50" i="3"/>
  <c r="E49" i="3"/>
  <c r="F49" i="3" s="1"/>
  <c r="B49" i="3"/>
  <c r="E48" i="3"/>
  <c r="F48" i="3" s="1"/>
  <c r="B48" i="3"/>
  <c r="E47" i="3"/>
  <c r="F47" i="3" s="1"/>
  <c r="B47" i="3"/>
  <c r="E46" i="3"/>
  <c r="F46" i="3" s="1"/>
  <c r="B46" i="3"/>
  <c r="E45" i="3"/>
  <c r="F45" i="3" s="1"/>
  <c r="B45" i="3"/>
  <c r="E44" i="3"/>
  <c r="F44" i="3" s="1"/>
  <c r="B44" i="3"/>
  <c r="E43" i="3"/>
  <c r="F43" i="3" s="1"/>
  <c r="B43" i="3"/>
  <c r="E42" i="3"/>
  <c r="F42" i="3" s="1"/>
  <c r="B42" i="3"/>
  <c r="E41" i="3"/>
  <c r="F41" i="3" s="1"/>
  <c r="B41" i="3"/>
  <c r="E40" i="3"/>
  <c r="F40" i="3" s="1"/>
  <c r="B40" i="3"/>
  <c r="E39" i="3"/>
  <c r="F39" i="3" s="1"/>
  <c r="B39" i="3"/>
  <c r="E38" i="3"/>
  <c r="F38" i="3" s="1"/>
  <c r="B38" i="3"/>
  <c r="E37" i="3"/>
  <c r="F37" i="3" s="1"/>
  <c r="B37" i="3"/>
  <c r="E36" i="3"/>
  <c r="F36" i="3" s="1"/>
  <c r="B36" i="3"/>
  <c r="E35" i="3"/>
  <c r="F35" i="3" s="1"/>
  <c r="B35" i="3"/>
  <c r="E34" i="3"/>
  <c r="F34" i="3" s="1"/>
  <c r="B34" i="3"/>
  <c r="E33" i="3"/>
  <c r="F33" i="3" s="1"/>
  <c r="B33" i="3"/>
  <c r="E32" i="3"/>
  <c r="F32" i="3" s="1"/>
  <c r="B32" i="3"/>
  <c r="E31" i="3"/>
  <c r="F31" i="3" s="1"/>
  <c r="B31" i="3"/>
  <c r="E30" i="3"/>
  <c r="F30" i="3" s="1"/>
  <c r="B30" i="3"/>
  <c r="E29" i="3"/>
  <c r="F29" i="3" s="1"/>
  <c r="B29" i="3"/>
  <c r="E28" i="3"/>
  <c r="F28" i="3" s="1"/>
  <c r="B28" i="3"/>
  <c r="E27" i="3"/>
  <c r="F27" i="3" s="1"/>
  <c r="B27" i="3"/>
  <c r="E26" i="3"/>
  <c r="F26" i="3" s="1"/>
  <c r="B26" i="3"/>
  <c r="E25" i="3"/>
  <c r="F25" i="3" s="1"/>
  <c r="B25" i="3"/>
  <c r="E24" i="3"/>
  <c r="F24" i="3" s="1"/>
  <c r="B24" i="3"/>
  <c r="E23" i="3"/>
  <c r="F23" i="3" s="1"/>
  <c r="B23" i="3"/>
  <c r="E22" i="3"/>
  <c r="F22" i="3" s="1"/>
  <c r="B22" i="3"/>
  <c r="E21" i="3"/>
  <c r="F21" i="3" s="1"/>
  <c r="B21" i="3"/>
  <c r="E20" i="3"/>
  <c r="F20" i="3" s="1"/>
  <c r="B20" i="3"/>
  <c r="E19" i="3"/>
  <c r="F19" i="3" s="1"/>
  <c r="B19" i="3"/>
  <c r="E18" i="3"/>
  <c r="F18" i="3" s="1"/>
  <c r="B18" i="3"/>
  <c r="E17" i="3"/>
  <c r="F17" i="3" s="1"/>
  <c r="B17" i="3"/>
  <c r="E16" i="3"/>
  <c r="F16" i="3" s="1"/>
  <c r="B16" i="3"/>
  <c r="E15" i="3"/>
  <c r="F15" i="3" s="1"/>
  <c r="B15" i="3"/>
  <c r="E14" i="3"/>
  <c r="F14" i="3" s="1"/>
  <c r="B14" i="3"/>
  <c r="E13" i="3"/>
  <c r="F13" i="3" s="1"/>
  <c r="B13" i="3"/>
  <c r="D8" i="3"/>
  <c r="AD11" i="2"/>
  <c r="I11" i="2"/>
  <c r="Q67" i="1"/>
  <c r="P67" i="1"/>
  <c r="R67" i="1" s="1"/>
  <c r="L67" i="1"/>
  <c r="K67" i="1"/>
  <c r="R66" i="1"/>
  <c r="P66" i="1"/>
  <c r="Q66" i="1" s="1"/>
  <c r="L66" i="1"/>
  <c r="K66" i="1"/>
  <c r="P65" i="1"/>
  <c r="R65" i="1" s="1"/>
  <c r="L65" i="1"/>
  <c r="K65" i="1"/>
  <c r="P64" i="1"/>
  <c r="Q64" i="1" s="1"/>
  <c r="L64" i="1"/>
  <c r="K64" i="1"/>
  <c r="R63" i="1"/>
  <c r="Q63" i="1"/>
  <c r="P63" i="1"/>
  <c r="L63" i="1"/>
  <c r="K63" i="1"/>
  <c r="R62" i="1"/>
  <c r="P62" i="1"/>
  <c r="Q62" i="1" s="1"/>
  <c r="L62" i="1"/>
  <c r="R61" i="1"/>
  <c r="P61" i="1"/>
  <c r="Q61" i="1" s="1"/>
  <c r="L61" i="1"/>
  <c r="K61" i="1"/>
  <c r="P60" i="1"/>
  <c r="Q60" i="1" s="1"/>
  <c r="L60" i="1"/>
  <c r="K60" i="1"/>
  <c r="P59" i="1"/>
  <c r="R59" i="1" s="1"/>
  <c r="L59" i="1"/>
  <c r="R58" i="1"/>
  <c r="Q58" i="1"/>
  <c r="P58" i="1"/>
  <c r="K58" i="1"/>
  <c r="P57" i="1"/>
  <c r="Q57" i="1" s="1"/>
  <c r="Q56" i="1"/>
  <c r="P56" i="1"/>
  <c r="R56" i="1" s="1"/>
  <c r="K56" i="1"/>
  <c r="L56" i="1"/>
  <c r="P55" i="1"/>
  <c r="Q55" i="1" s="1"/>
  <c r="J55" i="1"/>
  <c r="L55" i="1" s="1"/>
  <c r="R54" i="1"/>
  <c r="S54" i="1" s="1"/>
  <c r="Q54" i="1"/>
  <c r="P54" i="1"/>
  <c r="K54" i="1"/>
  <c r="J54" i="1"/>
  <c r="L54" i="1" s="1"/>
  <c r="P53" i="1"/>
  <c r="R53" i="1" s="1"/>
  <c r="L53" i="1"/>
  <c r="J53" i="1"/>
  <c r="K53" i="1" s="1"/>
  <c r="P52" i="1"/>
  <c r="Q52" i="1" s="1"/>
  <c r="J52" i="1"/>
  <c r="K52" i="1" s="1"/>
  <c r="P51" i="1"/>
  <c r="R51" i="1" s="1"/>
  <c r="L51" i="1"/>
  <c r="K51" i="1"/>
  <c r="J51" i="1"/>
  <c r="Q50" i="1"/>
  <c r="P50" i="1"/>
  <c r="R50" i="1" s="1"/>
  <c r="J50" i="1"/>
  <c r="K50" i="1" s="1"/>
  <c r="R49" i="1"/>
  <c r="P49" i="1"/>
  <c r="Q49" i="1" s="1"/>
  <c r="J49" i="1"/>
  <c r="K49" i="1" s="1"/>
  <c r="P48" i="1"/>
  <c r="R48" i="1" s="1"/>
  <c r="L48" i="1"/>
  <c r="J48" i="1"/>
  <c r="K48" i="1" s="1"/>
  <c r="P47" i="1"/>
  <c r="Q47" i="1" s="1"/>
  <c r="J47" i="1"/>
  <c r="L47" i="1" s="1"/>
  <c r="R46" i="1"/>
  <c r="P46" i="1"/>
  <c r="Q46" i="1" s="1"/>
  <c r="J46" i="1"/>
  <c r="K46" i="1" s="1"/>
  <c r="P45" i="1"/>
  <c r="R45" i="1" s="1"/>
  <c r="L45" i="1"/>
  <c r="J45" i="1"/>
  <c r="K45" i="1" s="1"/>
  <c r="P44" i="1"/>
  <c r="Q44" i="1" s="1"/>
  <c r="L44" i="1"/>
  <c r="K44" i="1"/>
  <c r="J44" i="1"/>
  <c r="R43" i="1"/>
  <c r="Q43" i="1"/>
  <c r="P43" i="1"/>
  <c r="L43" i="1"/>
  <c r="J43" i="1"/>
  <c r="K43" i="1" s="1"/>
  <c r="Q42" i="1"/>
  <c r="P42" i="1"/>
  <c r="R42" i="1" s="1"/>
  <c r="L42" i="1"/>
  <c r="K42" i="1"/>
  <c r="J42" i="1"/>
  <c r="R41" i="1"/>
  <c r="P41" i="1"/>
  <c r="Q41" i="1" s="1"/>
  <c r="L41" i="1"/>
  <c r="J41" i="1"/>
  <c r="K41" i="1" s="1"/>
  <c r="P40" i="1"/>
  <c r="Q40" i="1" s="1"/>
  <c r="L40" i="1"/>
  <c r="J40" i="1"/>
  <c r="K40" i="1" s="1"/>
  <c r="M40" i="1" s="1"/>
  <c r="P39" i="1"/>
  <c r="R39" i="1" s="1"/>
  <c r="J39" i="1"/>
  <c r="L39" i="1" s="1"/>
  <c r="R38" i="1"/>
  <c r="Q38" i="1"/>
  <c r="P38" i="1"/>
  <c r="J38" i="1"/>
  <c r="K38" i="1" s="1"/>
  <c r="R37" i="1"/>
  <c r="P37" i="1"/>
  <c r="Q37" i="1" s="1"/>
  <c r="L37" i="1"/>
  <c r="J37" i="1"/>
  <c r="K37" i="1" s="1"/>
  <c r="P36" i="1"/>
  <c r="Q36" i="1" s="1"/>
  <c r="J36" i="1"/>
  <c r="L36" i="1" s="1"/>
  <c r="R35" i="1"/>
  <c r="Q35" i="1"/>
  <c r="P35" i="1"/>
  <c r="J35" i="1"/>
  <c r="K35" i="1" s="1"/>
  <c r="R34" i="1"/>
  <c r="P34" i="1"/>
  <c r="Q34" i="1" s="1"/>
  <c r="J34" i="1"/>
  <c r="K34" i="1" s="1"/>
  <c r="P33" i="1"/>
  <c r="R33" i="1" s="1"/>
  <c r="L33" i="1"/>
  <c r="J33" i="1"/>
  <c r="K33" i="1" s="1"/>
  <c r="P32" i="1"/>
  <c r="Q32" i="1" s="1"/>
  <c r="J32" i="1"/>
  <c r="K32" i="1" s="1"/>
  <c r="P31" i="1"/>
  <c r="R31" i="1" s="1"/>
  <c r="L31" i="1"/>
  <c r="J31" i="1"/>
  <c r="K31" i="1" s="1"/>
  <c r="P30" i="1"/>
  <c r="Q30" i="1" s="1"/>
  <c r="L30" i="1"/>
  <c r="J30" i="1"/>
  <c r="K30" i="1" s="1"/>
  <c r="P29" i="1"/>
  <c r="R29" i="1" s="1"/>
  <c r="J29" i="1"/>
  <c r="K29" i="1" s="1"/>
  <c r="P28" i="1"/>
  <c r="Q28" i="1" s="1"/>
  <c r="L28" i="1"/>
  <c r="J28" i="1"/>
  <c r="K28" i="1" s="1"/>
  <c r="R27" i="1"/>
  <c r="Q27" i="1"/>
  <c r="S27" i="1" s="1"/>
  <c r="P27" i="1"/>
  <c r="L27" i="1"/>
  <c r="J27" i="1"/>
  <c r="K27" i="1" s="1"/>
  <c r="P26" i="1"/>
  <c r="Q26" i="1" s="1"/>
  <c r="L26" i="1"/>
  <c r="J26" i="1"/>
  <c r="K26" i="1" s="1"/>
  <c r="P25" i="1"/>
  <c r="R25" i="1" s="1"/>
  <c r="J25" i="1"/>
  <c r="K25" i="1" s="1"/>
  <c r="P24" i="1"/>
  <c r="Q24" i="1" s="1"/>
  <c r="J24" i="1"/>
  <c r="K24" i="1" s="1"/>
  <c r="P23" i="1"/>
  <c r="R23" i="1" s="1"/>
  <c r="L23" i="1"/>
  <c r="J23" i="1"/>
  <c r="K23" i="1" s="1"/>
  <c r="P22" i="1"/>
  <c r="Q22" i="1" s="1"/>
  <c r="J22" i="1"/>
  <c r="K22" i="1" s="1"/>
  <c r="P21" i="1"/>
  <c r="R21" i="1" s="1"/>
  <c r="J21" i="1"/>
  <c r="K21" i="1" s="1"/>
  <c r="P20" i="1"/>
  <c r="Q20" i="1" s="1"/>
  <c r="J20" i="1"/>
  <c r="K20" i="1" s="1"/>
  <c r="P19" i="1"/>
  <c r="R19" i="1" s="1"/>
  <c r="L19" i="1"/>
  <c r="J19" i="1"/>
  <c r="K19" i="1" s="1"/>
  <c r="P18" i="1"/>
  <c r="Q18" i="1" s="1"/>
  <c r="J18" i="1"/>
  <c r="K18" i="1" s="1"/>
  <c r="P17" i="1"/>
  <c r="Q17" i="1" s="1"/>
  <c r="L17" i="1"/>
  <c r="J17" i="1"/>
  <c r="K17" i="1" s="1"/>
  <c r="P16" i="1"/>
  <c r="Q16" i="1" s="1"/>
  <c r="J16" i="1"/>
  <c r="K16" i="1" s="1"/>
  <c r="P15" i="1"/>
  <c r="Q15" i="1" s="1"/>
  <c r="L15" i="1"/>
  <c r="J15" i="1"/>
  <c r="K15" i="1" s="1"/>
  <c r="P14" i="1"/>
  <c r="Q14" i="1" s="1"/>
  <c r="L14" i="1"/>
  <c r="J14" i="1"/>
  <c r="K14" i="1" s="1"/>
  <c r="R13" i="1"/>
  <c r="P13" i="1"/>
  <c r="Q13" i="1" s="1"/>
  <c r="L13" i="1"/>
  <c r="J13" i="1"/>
  <c r="K13" i="1" s="1"/>
  <c r="P12" i="1"/>
  <c r="Q12" i="1" s="1"/>
  <c r="L12" i="1"/>
  <c r="J12" i="1"/>
  <c r="K12" i="1" s="1"/>
  <c r="P11" i="1"/>
  <c r="R11" i="1" s="1"/>
  <c r="J11" i="1"/>
  <c r="K11" i="1" s="1"/>
  <c r="R10" i="1"/>
  <c r="P10" i="1"/>
  <c r="Q10" i="1" s="1"/>
  <c r="L10" i="1"/>
  <c r="J10" i="1"/>
  <c r="K10" i="1" s="1"/>
  <c r="Q9" i="1"/>
  <c r="P9" i="1"/>
  <c r="R9" i="1" s="1"/>
  <c r="J9" i="1"/>
  <c r="K9" i="1" s="1"/>
  <c r="R8" i="1"/>
  <c r="P8" i="1"/>
  <c r="Q8" i="1" s="1"/>
  <c r="L8" i="1"/>
  <c r="J8" i="1"/>
  <c r="K8" i="1" s="1"/>
  <c r="C5" i="1"/>
  <c r="C4" i="1"/>
  <c r="I136" i="10" l="1"/>
  <c r="L81" i="10"/>
  <c r="L113" i="10"/>
  <c r="L129" i="10"/>
  <c r="I136" i="9"/>
  <c r="L68" i="10"/>
  <c r="M68" i="10" s="1"/>
  <c r="J139" i="10"/>
  <c r="L98" i="9"/>
  <c r="L119" i="10"/>
  <c r="L116" i="9"/>
  <c r="L87" i="9"/>
  <c r="C86" i="11" s="1"/>
  <c r="L103" i="10"/>
  <c r="D102" i="11" s="1"/>
  <c r="L94" i="10"/>
  <c r="M94" i="10" s="1"/>
  <c r="L110" i="10"/>
  <c r="M110" i="10" s="1"/>
  <c r="L92" i="10"/>
  <c r="M92" i="10" s="1"/>
  <c r="L115" i="10"/>
  <c r="M115" i="10" s="1"/>
  <c r="L131" i="10"/>
  <c r="M131" i="10" s="1"/>
  <c r="L63" i="10"/>
  <c r="M63" i="10" s="1"/>
  <c r="R17" i="1"/>
  <c r="S17" i="1" s="1"/>
  <c r="M27" i="1"/>
  <c r="R30" i="1"/>
  <c r="R44" i="1"/>
  <c r="R47" i="1"/>
  <c r="S47" i="1" s="1"/>
  <c r="R57" i="1"/>
  <c r="R64" i="1"/>
  <c r="S64" i="1" s="1"/>
  <c r="S10" i="1"/>
  <c r="M14" i="1"/>
  <c r="L18" i="1"/>
  <c r="M18" i="1" s="1"/>
  <c r="Q23" i="1"/>
  <c r="K36" i="1"/>
  <c r="M36" i="1" s="1"/>
  <c r="K39" i="1"/>
  <c r="M39" i="1" s="1"/>
  <c r="Q45" i="1"/>
  <c r="Q48" i="1"/>
  <c r="S48" i="1" s="1"/>
  <c r="Q51" i="1"/>
  <c r="S51" i="1" s="1"/>
  <c r="K55" i="1"/>
  <c r="M55" i="1" s="1"/>
  <c r="Q65" i="1"/>
  <c r="S65" i="1" s="1"/>
  <c r="R18" i="1"/>
  <c r="C6" i="1"/>
  <c r="L11" i="1"/>
  <c r="M11" i="1" s="1"/>
  <c r="M19" i="1"/>
  <c r="M28" i="1"/>
  <c r="L32" i="1"/>
  <c r="Q11" i="1"/>
  <c r="S11" i="1" s="1"/>
  <c r="L24" i="1"/>
  <c r="R36" i="1"/>
  <c r="S36" i="1" s="1"/>
  <c r="Q39" i="1"/>
  <c r="S39" i="1" s="1"/>
  <c r="M43" i="1"/>
  <c r="L46" i="1"/>
  <c r="M46" i="1" s="1"/>
  <c r="L49" i="1"/>
  <c r="M49" i="1" s="1"/>
  <c r="L52" i="1"/>
  <c r="R55" i="1"/>
  <c r="Q59" i="1"/>
  <c r="S59" i="1" s="1"/>
  <c r="L16" i="1"/>
  <c r="M16" i="1" s="1"/>
  <c r="L20" i="1"/>
  <c r="M20" i="1" s="1"/>
  <c r="R24" i="1"/>
  <c r="S24" i="1" s="1"/>
  <c r="L29" i="1"/>
  <c r="M29" i="1" s="1"/>
  <c r="R52" i="1"/>
  <c r="M34" i="1"/>
  <c r="S63" i="1"/>
  <c r="M24" i="1"/>
  <c r="R16" i="1"/>
  <c r="S16" i="1" s="1"/>
  <c r="L25" i="1"/>
  <c r="M25" i="1" s="1"/>
  <c r="L34" i="1"/>
  <c r="Q29" i="1"/>
  <c r="S29" i="1" s="1"/>
  <c r="L9" i="1"/>
  <c r="M9" i="1" s="1"/>
  <c r="R12" i="1"/>
  <c r="S12" i="1" s="1"/>
  <c r="M17" i="1"/>
  <c r="L21" i="1"/>
  <c r="M21" i="1" s="1"/>
  <c r="R40" i="1"/>
  <c r="K47" i="1"/>
  <c r="M47" i="1" s="1"/>
  <c r="L50" i="1"/>
  <c r="M50" i="1" s="1"/>
  <c r="R60" i="1"/>
  <c r="S60" i="1" s="1"/>
  <c r="M52" i="1"/>
  <c r="M13" i="1"/>
  <c r="M26" i="1"/>
  <c r="M41" i="1"/>
  <c r="M44" i="1"/>
  <c r="L22" i="1"/>
  <c r="L35" i="1"/>
  <c r="L38" i="1"/>
  <c r="M62" i="1"/>
  <c r="M65" i="1"/>
  <c r="K59" i="1"/>
  <c r="M59" i="1" s="1"/>
  <c r="M63" i="1"/>
  <c r="K57" i="1"/>
  <c r="M57" i="1" s="1"/>
  <c r="M60" i="1"/>
  <c r="M61" i="1"/>
  <c r="M64" i="1"/>
  <c r="L58" i="1"/>
  <c r="Q31" i="1"/>
  <c r="S31" i="1" s="1"/>
  <c r="Q53" i="1"/>
  <c r="S67" i="1"/>
  <c r="S50" i="1"/>
  <c r="S41" i="1"/>
  <c r="S44" i="1"/>
  <c r="S56" i="1"/>
  <c r="R28" i="1"/>
  <c r="Q21" i="1"/>
  <c r="S21" i="1" s="1"/>
  <c r="S20" i="1"/>
  <c r="Q25" i="1"/>
  <c r="S25" i="1" s="1"/>
  <c r="R32" i="1"/>
  <c r="S32" i="1" s="1"/>
  <c r="R14" i="1"/>
  <c r="S14" i="1" s="1"/>
  <c r="S42" i="1"/>
  <c r="S57" i="1"/>
  <c r="Q33" i="1"/>
  <c r="S33" i="1" s="1"/>
  <c r="R15" i="1"/>
  <c r="S15" i="1" s="1"/>
  <c r="Q19" i="1"/>
  <c r="R26" i="1"/>
  <c r="S26" i="1" s="1"/>
  <c r="R20" i="1"/>
  <c r="R22" i="1"/>
  <c r="S30" i="1"/>
  <c r="S22" i="1"/>
  <c r="S23" i="1"/>
  <c r="S49" i="1"/>
  <c r="S40" i="1"/>
  <c r="S43" i="1"/>
  <c r="S58" i="1"/>
  <c r="L103" i="9"/>
  <c r="C102" i="11" s="1"/>
  <c r="L64" i="9"/>
  <c r="M64" i="9" s="1"/>
  <c r="L106" i="9"/>
  <c r="C105" i="11" s="1"/>
  <c r="L77" i="10"/>
  <c r="D76" i="11" s="1"/>
  <c r="L109" i="10"/>
  <c r="D108" i="11" s="1"/>
  <c r="L125" i="10"/>
  <c r="D124" i="11" s="1"/>
  <c r="K139" i="10"/>
  <c r="L129" i="9"/>
  <c r="M129" i="9" s="1"/>
  <c r="L75" i="9"/>
  <c r="L123" i="9"/>
  <c r="M123" i="9" s="1"/>
  <c r="L71" i="10"/>
  <c r="M71" i="10" s="1"/>
  <c r="L120" i="10"/>
  <c r="D119" i="11" s="1"/>
  <c r="L62" i="9"/>
  <c r="L65" i="10"/>
  <c r="D64" i="11" s="1"/>
  <c r="L75" i="10"/>
  <c r="M75" i="10" s="1"/>
  <c r="L89" i="9"/>
  <c r="M89" i="9" s="1"/>
  <c r="L121" i="9"/>
  <c r="C120" i="11" s="1"/>
  <c r="L85" i="9"/>
  <c r="M85" i="9" s="1"/>
  <c r="L66" i="9"/>
  <c r="C65" i="11" s="1"/>
  <c r="L76" i="9"/>
  <c r="C75" i="11" s="1"/>
  <c r="L69" i="10"/>
  <c r="D68" i="11" s="1"/>
  <c r="L97" i="9"/>
  <c r="M97" i="9" s="1"/>
  <c r="L79" i="9"/>
  <c r="M79" i="9" s="1"/>
  <c r="L127" i="9"/>
  <c r="C126" i="11" s="1"/>
  <c r="L96" i="9"/>
  <c r="M96" i="9" s="1"/>
  <c r="L112" i="9"/>
  <c r="C111" i="11" s="1"/>
  <c r="L59" i="9"/>
  <c r="C58" i="11" s="1"/>
  <c r="L79" i="10"/>
  <c r="M79" i="10" s="1"/>
  <c r="L99" i="9"/>
  <c r="M99" i="9" s="1"/>
  <c r="L100" i="10"/>
  <c r="M100" i="10" s="1"/>
  <c r="L120" i="9"/>
  <c r="C119" i="11" s="1"/>
  <c r="L114" i="10"/>
  <c r="D113" i="11" s="1"/>
  <c r="L102" i="9"/>
  <c r="C101" i="11" s="1"/>
  <c r="L121" i="10"/>
  <c r="M121" i="10" s="1"/>
  <c r="L88" i="10"/>
  <c r="D87" i="11" s="1"/>
  <c r="L104" i="10"/>
  <c r="D103" i="11" s="1"/>
  <c r="L111" i="9"/>
  <c r="M111" i="9" s="1"/>
  <c r="L26" i="10"/>
  <c r="L72" i="9"/>
  <c r="M72" i="9" s="1"/>
  <c r="L19" i="9"/>
  <c r="C18" i="11" s="1"/>
  <c r="L20" i="10"/>
  <c r="M20" i="10" s="1"/>
  <c r="L27" i="9"/>
  <c r="C26" i="11" s="1"/>
  <c r="L105" i="9"/>
  <c r="C104" i="11" s="1"/>
  <c r="L80" i="9"/>
  <c r="C79" i="11" s="1"/>
  <c r="L37" i="9"/>
  <c r="L128" i="9"/>
  <c r="C127" i="11" s="1"/>
  <c r="L68" i="9"/>
  <c r="C67" i="11" s="1"/>
  <c r="L83" i="9"/>
  <c r="C82" i="11" s="1"/>
  <c r="L90" i="10"/>
  <c r="D89" i="11" s="1"/>
  <c r="L106" i="10"/>
  <c r="D105" i="11" s="1"/>
  <c r="L28" i="9"/>
  <c r="L28" i="10"/>
  <c r="L62" i="10"/>
  <c r="L104" i="9"/>
  <c r="C103" i="11" s="1"/>
  <c r="L95" i="10"/>
  <c r="D94" i="11" s="1"/>
  <c r="E18" i="11"/>
  <c r="F18" i="11" s="1"/>
  <c r="L122" i="9"/>
  <c r="C121" i="11" s="1"/>
  <c r="L107" i="10"/>
  <c r="M107" i="10" s="1"/>
  <c r="C54" i="11"/>
  <c r="M55" i="9"/>
  <c r="C52" i="11"/>
  <c r="M53" i="9"/>
  <c r="C41" i="11"/>
  <c r="M42" i="9"/>
  <c r="D32" i="11"/>
  <c r="M33" i="10"/>
  <c r="L132" i="9"/>
  <c r="C131" i="11" s="1"/>
  <c r="L99" i="10"/>
  <c r="M99" i="10" s="1"/>
  <c r="L51" i="10"/>
  <c r="L49" i="10"/>
  <c r="D48" i="11" s="1"/>
  <c r="L67" i="10"/>
  <c r="M67" i="10" s="1"/>
  <c r="L83" i="10"/>
  <c r="D82" i="11" s="1"/>
  <c r="L97" i="10"/>
  <c r="D96" i="11" s="1"/>
  <c r="L69" i="9"/>
  <c r="C68" i="11" s="1"/>
  <c r="L81" i="9"/>
  <c r="M81" i="9" s="1"/>
  <c r="L60" i="9"/>
  <c r="M60" i="9" s="1"/>
  <c r="L58" i="10"/>
  <c r="D57" i="11" s="1"/>
  <c r="L86" i="10"/>
  <c r="D85" i="11" s="1"/>
  <c r="L45" i="9"/>
  <c r="L88" i="9"/>
  <c r="C87" i="11" s="1"/>
  <c r="L115" i="9"/>
  <c r="M115" i="9" s="1"/>
  <c r="L111" i="10"/>
  <c r="D110" i="11" s="1"/>
  <c r="L56" i="9"/>
  <c r="C55" i="11" s="1"/>
  <c r="L122" i="10"/>
  <c r="D121" i="11" s="1"/>
  <c r="L23" i="9"/>
  <c r="C22" i="11" s="1"/>
  <c r="L95" i="9"/>
  <c r="C94" i="11" s="1"/>
  <c r="L113" i="9"/>
  <c r="M113" i="9" s="1"/>
  <c r="L30" i="10"/>
  <c r="D29" i="11" s="1"/>
  <c r="L91" i="10"/>
  <c r="D90" i="11" s="1"/>
  <c r="L93" i="10"/>
  <c r="D92" i="11" s="1"/>
  <c r="L102" i="10"/>
  <c r="D101" i="11" s="1"/>
  <c r="L127" i="10"/>
  <c r="D126" i="11" s="1"/>
  <c r="L39" i="9"/>
  <c r="L108" i="9"/>
  <c r="M108" i="9" s="1"/>
  <c r="L66" i="10"/>
  <c r="M66" i="10" s="1"/>
  <c r="L44" i="10"/>
  <c r="M44" i="10" s="1"/>
  <c r="L86" i="9"/>
  <c r="C85" i="11" s="1"/>
  <c r="L124" i="9"/>
  <c r="C123" i="11" s="1"/>
  <c r="L134" i="10"/>
  <c r="D133" i="11" s="1"/>
  <c r="D37" i="11"/>
  <c r="L100" i="9"/>
  <c r="M100" i="9" s="1"/>
  <c r="L118" i="10"/>
  <c r="D117" i="11" s="1"/>
  <c r="L123" i="10"/>
  <c r="M123" i="10" s="1"/>
  <c r="L24" i="9"/>
  <c r="M24" i="9" s="1"/>
  <c r="L118" i="9"/>
  <c r="M118" i="9" s="1"/>
  <c r="L131" i="9"/>
  <c r="C130" i="11" s="1"/>
  <c r="L46" i="10"/>
  <c r="D45" i="11" s="1"/>
  <c r="M15" i="1"/>
  <c r="S18" i="1"/>
  <c r="M22" i="1"/>
  <c r="M45" i="1"/>
  <c r="M54" i="1"/>
  <c r="M33" i="1"/>
  <c r="M42" i="1"/>
  <c r="M48" i="1"/>
  <c r="M51" i="1"/>
  <c r="S62" i="1"/>
  <c r="S8" i="1"/>
  <c r="M12" i="1"/>
  <c r="S45" i="1"/>
  <c r="M23" i="1"/>
  <c r="M30" i="1"/>
  <c r="M8" i="1"/>
  <c r="S19" i="1"/>
  <c r="M37" i="1"/>
  <c r="M66" i="1"/>
  <c r="M31" i="1"/>
  <c r="S34" i="1"/>
  <c r="S37" i="1"/>
  <c r="S46" i="1"/>
  <c r="S52" i="1"/>
  <c r="M58" i="1"/>
  <c r="S66" i="1"/>
  <c r="M10" i="1"/>
  <c r="S13" i="1"/>
  <c r="M35" i="1"/>
  <c r="M38" i="1"/>
  <c r="M53" i="1"/>
  <c r="S55" i="1"/>
  <c r="S61" i="1"/>
  <c r="S9" i="1"/>
  <c r="S28" i="1"/>
  <c r="M32" i="1"/>
  <c r="S35" i="1"/>
  <c r="S38" i="1"/>
  <c r="S53" i="1"/>
  <c r="M56" i="1"/>
  <c r="M67" i="1"/>
  <c r="E135" i="4"/>
  <c r="E136" i="4" s="1"/>
  <c r="M20" i="9"/>
  <c r="C19" i="11"/>
  <c r="C74" i="11"/>
  <c r="M75" i="9"/>
  <c r="E135" i="6"/>
  <c r="E136" i="6" s="1"/>
  <c r="E135" i="8"/>
  <c r="E136" i="8" s="1"/>
  <c r="F75" i="8"/>
  <c r="E135" i="3"/>
  <c r="E136" i="3" s="1"/>
  <c r="F74" i="3"/>
  <c r="D58" i="11"/>
  <c r="M59" i="10"/>
  <c r="E135" i="5"/>
  <c r="E136" i="5" s="1"/>
  <c r="F74" i="5"/>
  <c r="M29" i="9"/>
  <c r="C28" i="11"/>
  <c r="L44" i="9"/>
  <c r="M61" i="9"/>
  <c r="C60" i="11"/>
  <c r="L119" i="9"/>
  <c r="L14" i="10"/>
  <c r="D20" i="11"/>
  <c r="M21" i="10"/>
  <c r="L43" i="10"/>
  <c r="D49" i="11"/>
  <c r="M50" i="10"/>
  <c r="D86" i="11"/>
  <c r="M87" i="10"/>
  <c r="D118" i="11"/>
  <c r="M119" i="10"/>
  <c r="L71" i="9"/>
  <c r="L90" i="9"/>
  <c r="D16" i="11"/>
  <c r="M17" i="10"/>
  <c r="M28" i="10"/>
  <c r="D27" i="11"/>
  <c r="E135" i="7"/>
  <c r="E136" i="7" s="1"/>
  <c r="C15" i="11"/>
  <c r="M16" i="9"/>
  <c r="M58" i="9"/>
  <c r="C57" i="11"/>
  <c r="E57" i="11" s="1"/>
  <c r="F57" i="11" s="1"/>
  <c r="M52" i="10"/>
  <c r="D51" i="11"/>
  <c r="M55" i="10"/>
  <c r="D54" i="11"/>
  <c r="G137" i="10"/>
  <c r="D112" i="11"/>
  <c r="M113" i="10"/>
  <c r="C13" i="11"/>
  <c r="M14" i="9"/>
  <c r="M40" i="9"/>
  <c r="C39" i="11"/>
  <c r="H137" i="9"/>
  <c r="M15" i="10"/>
  <c r="D14" i="11"/>
  <c r="L39" i="10"/>
  <c r="M46" i="10"/>
  <c r="H137" i="10"/>
  <c r="D80" i="11"/>
  <c r="M81" i="10"/>
  <c r="L126" i="10"/>
  <c r="M45" i="9"/>
  <c r="C44" i="11"/>
  <c r="C51" i="11"/>
  <c r="M52" i="9"/>
  <c r="C53" i="11"/>
  <c r="M54" i="9"/>
  <c r="I137" i="9"/>
  <c r="D25" i="11"/>
  <c r="M26" i="10"/>
  <c r="D52" i="11"/>
  <c r="E52" i="11" s="1"/>
  <c r="F52" i="11" s="1"/>
  <c r="M53" i="10"/>
  <c r="M109" i="10"/>
  <c r="C29" i="11"/>
  <c r="M30" i="9"/>
  <c r="C42" i="11"/>
  <c r="M43" i="9"/>
  <c r="M56" i="9"/>
  <c r="J137" i="9"/>
  <c r="L84" i="9"/>
  <c r="C35" i="11"/>
  <c r="M36" i="9"/>
  <c r="L67" i="9"/>
  <c r="D41" i="11"/>
  <c r="E41" i="11" s="1"/>
  <c r="F41" i="11" s="1"/>
  <c r="M42" i="10"/>
  <c r="D128" i="11"/>
  <c r="M129" i="10"/>
  <c r="C38" i="11"/>
  <c r="M39" i="9"/>
  <c r="L35" i="10"/>
  <c r="D50" i="11"/>
  <c r="M51" i="10"/>
  <c r="L78" i="10"/>
  <c r="F137" i="9"/>
  <c r="D26" i="11"/>
  <c r="M27" i="10"/>
  <c r="D36" i="11"/>
  <c r="M37" i="10"/>
  <c r="L21" i="9"/>
  <c r="M26" i="9"/>
  <c r="C25" i="11"/>
  <c r="C27" i="11"/>
  <c r="M28" i="9"/>
  <c r="C34" i="11"/>
  <c r="M35" i="9"/>
  <c r="C36" i="11"/>
  <c r="M37" i="9"/>
  <c r="L48" i="9"/>
  <c r="G137" i="9"/>
  <c r="M87" i="9"/>
  <c r="L60" i="10"/>
  <c r="L94" i="9"/>
  <c r="M31" i="10"/>
  <c r="D30" i="11"/>
  <c r="L47" i="10"/>
  <c r="C76" i="11"/>
  <c r="M36" i="10"/>
  <c r="D35" i="11"/>
  <c r="M45" i="10"/>
  <c r="D44" i="11"/>
  <c r="D43" i="11"/>
  <c r="E30" i="11"/>
  <c r="F30" i="11" s="1"/>
  <c r="L46" i="9"/>
  <c r="L92" i="9"/>
  <c r="L134" i="9"/>
  <c r="H139" i="10"/>
  <c r="M23" i="10"/>
  <c r="D22" i="11"/>
  <c r="M32" i="10"/>
  <c r="D31" i="11"/>
  <c r="D33" i="11"/>
  <c r="M34" i="10"/>
  <c r="I137" i="10"/>
  <c r="M19" i="9"/>
  <c r="M51" i="9"/>
  <c r="C50" i="11"/>
  <c r="L73" i="9"/>
  <c r="D17" i="11"/>
  <c r="M18" i="10"/>
  <c r="M58" i="10"/>
  <c r="D19" i="11"/>
  <c r="M32" i="9"/>
  <c r="C31" i="11"/>
  <c r="L50" i="9"/>
  <c r="M116" i="9"/>
  <c r="C115" i="11"/>
  <c r="L130" i="9"/>
  <c r="L22" i="10"/>
  <c r="L24" i="10"/>
  <c r="L101" i="10"/>
  <c r="L128" i="10"/>
  <c r="L130" i="10"/>
  <c r="L132" i="10"/>
  <c r="C48" i="11"/>
  <c r="L33" i="9"/>
  <c r="L117" i="9"/>
  <c r="L70" i="10"/>
  <c r="L72" i="10"/>
  <c r="L76" i="10"/>
  <c r="L105" i="10"/>
  <c r="L18" i="9"/>
  <c r="M98" i="9"/>
  <c r="C97" i="11"/>
  <c r="L57" i="10"/>
  <c r="L80" i="10"/>
  <c r="L82" i="10"/>
  <c r="L84" i="10"/>
  <c r="L117" i="10"/>
  <c r="L41" i="9"/>
  <c r="L125" i="9"/>
  <c r="J137" i="10"/>
  <c r="L22" i="9"/>
  <c r="L110" i="9"/>
  <c r="L61" i="10"/>
  <c r="D39" i="11"/>
  <c r="M31" i="9"/>
  <c r="K137" i="9"/>
  <c r="L133" i="9"/>
  <c r="L25" i="10"/>
  <c r="L96" i="10"/>
  <c r="L98" i="10"/>
  <c r="L133" i="10"/>
  <c r="F137" i="10"/>
  <c r="L70" i="9"/>
  <c r="L91" i="9"/>
  <c r="L93" i="9"/>
  <c r="L48" i="10"/>
  <c r="L34" i="9"/>
  <c r="L114" i="9"/>
  <c r="L73" i="10"/>
  <c r="L108" i="10"/>
  <c r="L15" i="9"/>
  <c r="L57" i="9"/>
  <c r="L78" i="9"/>
  <c r="L29" i="10"/>
  <c r="L17" i="9"/>
  <c r="L101" i="9"/>
  <c r="L54" i="10"/>
  <c r="L56" i="10"/>
  <c r="L85" i="10"/>
  <c r="L112" i="10"/>
  <c r="L116" i="10"/>
  <c r="L38" i="9"/>
  <c r="L126" i="9"/>
  <c r="G139" i="10"/>
  <c r="L16" i="10"/>
  <c r="F139" i="10"/>
  <c r="M19" i="10"/>
  <c r="M47" i="9"/>
  <c r="L63" i="9"/>
  <c r="L65" i="9"/>
  <c r="L82" i="9"/>
  <c r="L41" i="10"/>
  <c r="L89" i="10"/>
  <c r="L124" i="10"/>
  <c r="L25" i="9"/>
  <c r="L107" i="9"/>
  <c r="L109" i="9"/>
  <c r="I139" i="10"/>
  <c r="L64" i="10"/>
  <c r="K137" i="10"/>
  <c r="D67" i="11" l="1"/>
  <c r="D109" i="11"/>
  <c r="C61" i="11"/>
  <c r="L136" i="9"/>
  <c r="L137" i="9" s="1"/>
  <c r="D61" i="11"/>
  <c r="L136" i="10"/>
  <c r="L137" i="10" s="1"/>
  <c r="D78" i="11"/>
  <c r="M103" i="10"/>
  <c r="D114" i="11"/>
  <c r="D93" i="11"/>
  <c r="M125" i="10"/>
  <c r="D130" i="11"/>
  <c r="E130" i="11" s="1"/>
  <c r="F130" i="11" s="1"/>
  <c r="D91" i="11"/>
  <c r="M68" i="9"/>
  <c r="C63" i="11"/>
  <c r="M120" i="10"/>
  <c r="C98" i="11"/>
  <c r="D62" i="11"/>
  <c r="D120" i="11"/>
  <c r="E120" i="11" s="1"/>
  <c r="F120" i="11" s="1"/>
  <c r="M121" i="9"/>
  <c r="M103" i="9"/>
  <c r="C88" i="11"/>
  <c r="M106" i="9"/>
  <c r="M128" i="9"/>
  <c r="C128" i="11"/>
  <c r="E128" i="11" s="1"/>
  <c r="F128" i="11" s="1"/>
  <c r="C84" i="11"/>
  <c r="M102" i="9"/>
  <c r="C122" i="11"/>
  <c r="M66" i="9"/>
  <c r="D70" i="11"/>
  <c r="M59" i="9"/>
  <c r="M97" i="10"/>
  <c r="C117" i="11"/>
  <c r="E117" i="11" s="1"/>
  <c r="F117" i="11" s="1"/>
  <c r="M77" i="10"/>
  <c r="D74" i="11"/>
  <c r="M93" i="10"/>
  <c r="M127" i="10"/>
  <c r="M65" i="10"/>
  <c r="M91" i="10"/>
  <c r="M69" i="9"/>
  <c r="M76" i="9"/>
  <c r="M62" i="9"/>
  <c r="M131" i="9"/>
  <c r="C59" i="11"/>
  <c r="C78" i="11"/>
  <c r="E78" i="11" s="1"/>
  <c r="F78" i="11" s="1"/>
  <c r="C110" i="11"/>
  <c r="E110" i="11" s="1"/>
  <c r="F110" i="11" s="1"/>
  <c r="C96" i="11"/>
  <c r="E96" i="11" s="1"/>
  <c r="F96" i="11" s="1"/>
  <c r="M69" i="10"/>
  <c r="C71" i="11"/>
  <c r="C95" i="11"/>
  <c r="M122" i="10"/>
  <c r="M112" i="9"/>
  <c r="M127" i="9"/>
  <c r="M118" i="10"/>
  <c r="M120" i="9"/>
  <c r="M104" i="10"/>
  <c r="D99" i="11"/>
  <c r="M102" i="10"/>
  <c r="C80" i="11"/>
  <c r="E80" i="11" s="1"/>
  <c r="F80" i="11" s="1"/>
  <c r="M105" i="9"/>
  <c r="M88" i="9"/>
  <c r="M88" i="10"/>
  <c r="D65" i="11"/>
  <c r="E65" i="11" s="1"/>
  <c r="F65" i="11" s="1"/>
  <c r="M114" i="10"/>
  <c r="M86" i="9"/>
  <c r="E119" i="11"/>
  <c r="F119" i="11" s="1"/>
  <c r="E102" i="11"/>
  <c r="F102" i="11" s="1"/>
  <c r="M86" i="10"/>
  <c r="M106" i="10"/>
  <c r="M83" i="9"/>
  <c r="C114" i="11"/>
  <c r="E114" i="11" s="1"/>
  <c r="F114" i="11" s="1"/>
  <c r="M90" i="10"/>
  <c r="C107" i="11"/>
  <c r="E103" i="11"/>
  <c r="F103" i="11" s="1"/>
  <c r="M134" i="10"/>
  <c r="D66" i="11"/>
  <c r="M27" i="9"/>
  <c r="M104" i="9"/>
  <c r="E36" i="11"/>
  <c r="F36" i="11" s="1"/>
  <c r="M62" i="10"/>
  <c r="E51" i="11"/>
  <c r="F51" i="11" s="1"/>
  <c r="M124" i="9"/>
  <c r="D98" i="11"/>
  <c r="E121" i="11"/>
  <c r="F121" i="11" s="1"/>
  <c r="M80" i="9"/>
  <c r="M111" i="10"/>
  <c r="C23" i="11"/>
  <c r="E82" i="11"/>
  <c r="F82" i="11" s="1"/>
  <c r="M83" i="10"/>
  <c r="E22" i="11"/>
  <c r="F22" i="11" s="1"/>
  <c r="E50" i="11"/>
  <c r="F50" i="11" s="1"/>
  <c r="M122" i="9"/>
  <c r="C112" i="11"/>
  <c r="E112" i="11" s="1"/>
  <c r="F112" i="11" s="1"/>
  <c r="M30" i="10"/>
  <c r="E31" i="11"/>
  <c r="F31" i="11" s="1"/>
  <c r="E29" i="11"/>
  <c r="F29" i="11" s="1"/>
  <c r="D106" i="11"/>
  <c r="M132" i="9"/>
  <c r="E86" i="11"/>
  <c r="F86" i="11" s="1"/>
  <c r="M95" i="10"/>
  <c r="E54" i="11"/>
  <c r="F54" i="11" s="1"/>
  <c r="E87" i="11"/>
  <c r="F87" i="11" s="1"/>
  <c r="M95" i="9"/>
  <c r="C99" i="11"/>
  <c r="E68" i="11"/>
  <c r="F68" i="11" s="1"/>
  <c r="E85" i="11"/>
  <c r="F85" i="11" s="1"/>
  <c r="E67" i="11"/>
  <c r="F67" i="11" s="1"/>
  <c r="D122" i="11"/>
  <c r="E76" i="11"/>
  <c r="F76" i="11" s="1"/>
  <c r="M23" i="9"/>
  <c r="E61" i="11"/>
  <c r="F61" i="11" s="1"/>
  <c r="E26" i="11"/>
  <c r="F26" i="11" s="1"/>
  <c r="M49" i="10"/>
  <c r="E44" i="11"/>
  <c r="F44" i="11" s="1"/>
  <c r="E27" i="11"/>
  <c r="F27" i="11" s="1"/>
  <c r="M4" i="1"/>
  <c r="M5" i="1" s="1"/>
  <c r="J6" i="1" s="1" a="1"/>
  <c r="J6" i="1" s="1"/>
  <c r="E35" i="11"/>
  <c r="F35" i="11" s="1"/>
  <c r="M39" i="10"/>
  <c r="D38" i="11"/>
  <c r="E38" i="11" s="1"/>
  <c r="F38" i="11" s="1"/>
  <c r="C70" i="11"/>
  <c r="M71" i="9"/>
  <c r="D13" i="11"/>
  <c r="M14" i="10"/>
  <c r="E19" i="11"/>
  <c r="F19" i="11" s="1"/>
  <c r="M48" i="10"/>
  <c r="D47" i="11"/>
  <c r="D129" i="11"/>
  <c r="M130" i="10"/>
  <c r="C16" i="11"/>
  <c r="E16" i="11" s="1"/>
  <c r="F16" i="11" s="1"/>
  <c r="M17" i="9"/>
  <c r="M41" i="9"/>
  <c r="C40" i="11"/>
  <c r="M128" i="10"/>
  <c r="D127" i="11"/>
  <c r="E127" i="11" s="1"/>
  <c r="F127" i="11" s="1"/>
  <c r="C133" i="11"/>
  <c r="M134" i="9"/>
  <c r="C37" i="11"/>
  <c r="E37" i="11" s="1"/>
  <c r="F37" i="11" s="1"/>
  <c r="M38" i="9"/>
  <c r="C17" i="11"/>
  <c r="E17" i="11" s="1"/>
  <c r="F17" i="11" s="1"/>
  <c r="M18" i="9"/>
  <c r="M105" i="10"/>
  <c r="D104" i="11"/>
  <c r="E104" i="11" s="1"/>
  <c r="F104" i="11" s="1"/>
  <c r="D100" i="11"/>
  <c r="M101" i="10"/>
  <c r="M84" i="9"/>
  <c r="C83" i="11"/>
  <c r="M64" i="10"/>
  <c r="D63" i="11"/>
  <c r="M93" i="9"/>
  <c r="C92" i="11"/>
  <c r="E92" i="11" s="1"/>
  <c r="F92" i="11" s="1"/>
  <c r="D132" i="11"/>
  <c r="M133" i="10"/>
  <c r="D116" i="11"/>
  <c r="M117" i="10"/>
  <c r="D71" i="11"/>
  <c r="M72" i="10"/>
  <c r="M92" i="9"/>
  <c r="C91" i="11"/>
  <c r="E91" i="11" s="1"/>
  <c r="F91" i="11" s="1"/>
  <c r="M76" i="10"/>
  <c r="D75" i="11"/>
  <c r="E75" i="11" s="1"/>
  <c r="F75" i="11" s="1"/>
  <c r="C118" i="11"/>
  <c r="E118" i="11" s="1"/>
  <c r="F118" i="11" s="1"/>
  <c r="M119" i="9"/>
  <c r="M91" i="9"/>
  <c r="C90" i="11"/>
  <c r="E90" i="11" s="1"/>
  <c r="F90" i="11" s="1"/>
  <c r="C45" i="11"/>
  <c r="E45" i="11" s="1"/>
  <c r="F45" i="11" s="1"/>
  <c r="M46" i="9"/>
  <c r="M124" i="10"/>
  <c r="D123" i="11"/>
  <c r="E123" i="11" s="1"/>
  <c r="F123" i="11" s="1"/>
  <c r="D69" i="11"/>
  <c r="M70" i="10"/>
  <c r="D40" i="11"/>
  <c r="M41" i="10"/>
  <c r="M112" i="10"/>
  <c r="D111" i="11"/>
  <c r="E111" i="11" s="1"/>
  <c r="F111" i="11" s="1"/>
  <c r="M96" i="10"/>
  <c r="D95" i="11"/>
  <c r="M61" i="10"/>
  <c r="D60" i="11"/>
  <c r="E60" i="11" s="1"/>
  <c r="F60" i="11" s="1"/>
  <c r="D81" i="11"/>
  <c r="M82" i="10"/>
  <c r="M22" i="10"/>
  <c r="D21" i="11"/>
  <c r="E25" i="11"/>
  <c r="F25" i="11" s="1"/>
  <c r="M80" i="10"/>
  <c r="D79" i="11"/>
  <c r="E79" i="11" s="1"/>
  <c r="F79" i="11" s="1"/>
  <c r="M109" i="9"/>
  <c r="C108" i="11"/>
  <c r="E108" i="11" s="1"/>
  <c r="F108" i="11" s="1"/>
  <c r="M16" i="10"/>
  <c r="D15" i="11"/>
  <c r="E15" i="11" s="1"/>
  <c r="F15" i="11" s="1"/>
  <c r="M56" i="10"/>
  <c r="D55" i="11"/>
  <c r="E55" i="11" s="1"/>
  <c r="F55" i="11" s="1"/>
  <c r="C77" i="11"/>
  <c r="M78" i="9"/>
  <c r="D56" i="11"/>
  <c r="M57" i="10"/>
  <c r="M130" i="9"/>
  <c r="C129" i="11"/>
  <c r="M73" i="9"/>
  <c r="C72" i="11"/>
  <c r="M47" i="10"/>
  <c r="D46" i="11"/>
  <c r="E46" i="11" s="1"/>
  <c r="F46" i="11" s="1"/>
  <c r="M21" i="9"/>
  <c r="C20" i="11"/>
  <c r="E20" i="11" s="1"/>
  <c r="F20" i="11" s="1"/>
  <c r="E39" i="11"/>
  <c r="F39" i="11" s="1"/>
  <c r="D53" i="11"/>
  <c r="E53" i="11" s="1"/>
  <c r="F53" i="11" s="1"/>
  <c r="M54" i="10"/>
  <c r="M114" i="9"/>
  <c r="C113" i="11"/>
  <c r="E113" i="11" s="1"/>
  <c r="F113" i="11" s="1"/>
  <c r="C69" i="11"/>
  <c r="M70" i="9"/>
  <c r="M78" i="10"/>
  <c r="D77" i="11"/>
  <c r="E101" i="11"/>
  <c r="F101" i="11" s="1"/>
  <c r="E105" i="11"/>
  <c r="F105" i="11" s="1"/>
  <c r="D115" i="11"/>
  <c r="E115" i="11" s="1"/>
  <c r="F115" i="11" s="1"/>
  <c r="M116" i="10"/>
  <c r="D59" i="11"/>
  <c r="M60" i="10"/>
  <c r="D125" i="11"/>
  <c r="M126" i="10"/>
  <c r="C43" i="11"/>
  <c r="E43" i="11" s="1"/>
  <c r="F43" i="11" s="1"/>
  <c r="M44" i="9"/>
  <c r="D97" i="11"/>
  <c r="E97" i="11" s="1"/>
  <c r="F97" i="11" s="1"/>
  <c r="M98" i="10"/>
  <c r="C49" i="11"/>
  <c r="E49" i="11" s="1"/>
  <c r="F49" i="11" s="1"/>
  <c r="M50" i="9"/>
  <c r="E13" i="11"/>
  <c r="F13" i="11" s="1"/>
  <c r="M43" i="10"/>
  <c r="D42" i="11"/>
  <c r="E42" i="11" s="1"/>
  <c r="F42" i="11" s="1"/>
  <c r="D72" i="11"/>
  <c r="M73" i="10"/>
  <c r="C109" i="11"/>
  <c r="E109" i="11" s="1"/>
  <c r="F109" i="11" s="1"/>
  <c r="M110" i="9"/>
  <c r="M133" i="9"/>
  <c r="C132" i="11"/>
  <c r="M117" i="9"/>
  <c r="C116" i="11"/>
  <c r="C125" i="11"/>
  <c r="M126" i="9"/>
  <c r="M101" i="9"/>
  <c r="C100" i="11"/>
  <c r="M57" i="9"/>
  <c r="C56" i="11"/>
  <c r="M33" i="9"/>
  <c r="C32" i="11"/>
  <c r="E32" i="11" s="1"/>
  <c r="F32" i="11" s="1"/>
  <c r="E126" i="11"/>
  <c r="F126" i="11" s="1"/>
  <c r="D34" i="11"/>
  <c r="E34" i="11" s="1"/>
  <c r="F34" i="11" s="1"/>
  <c r="M35" i="10"/>
  <c r="M89" i="10"/>
  <c r="D88" i="11"/>
  <c r="D23" i="11"/>
  <c r="E23" i="11" s="1"/>
  <c r="F23" i="11" s="1"/>
  <c r="M24" i="10"/>
  <c r="E94" i="11"/>
  <c r="F94" i="11" s="1"/>
  <c r="E74" i="11"/>
  <c r="M108" i="10"/>
  <c r="D107" i="11"/>
  <c r="M29" i="10"/>
  <c r="D28" i="11"/>
  <c r="E28" i="11" s="1"/>
  <c r="F28" i="11" s="1"/>
  <c r="D24" i="11"/>
  <c r="M25" i="10"/>
  <c r="M25" i="9"/>
  <c r="C24" i="11"/>
  <c r="C14" i="11"/>
  <c r="E14" i="11" s="1"/>
  <c r="F14" i="11" s="1"/>
  <c r="M15" i="9"/>
  <c r="C21" i="11"/>
  <c r="M22" i="9"/>
  <c r="M125" i="9"/>
  <c r="C124" i="11"/>
  <c r="E124" i="11" s="1"/>
  <c r="F124" i="11" s="1"/>
  <c r="C93" i="11"/>
  <c r="E93" i="11" s="1"/>
  <c r="F93" i="11" s="1"/>
  <c r="M94" i="9"/>
  <c r="M67" i="9"/>
  <c r="C66" i="11"/>
  <c r="M84" i="10"/>
  <c r="D83" i="11"/>
  <c r="D84" i="11"/>
  <c r="M85" i="10"/>
  <c r="C106" i="11"/>
  <c r="M107" i="9"/>
  <c r="M82" i="9"/>
  <c r="C81" i="11"/>
  <c r="C64" i="11"/>
  <c r="E64" i="11" s="1"/>
  <c r="F64" i="11" s="1"/>
  <c r="M65" i="9"/>
  <c r="C33" i="11"/>
  <c r="E33" i="11" s="1"/>
  <c r="F33" i="11" s="1"/>
  <c r="M34" i="9"/>
  <c r="E48" i="11"/>
  <c r="F48" i="11" s="1"/>
  <c r="C62" i="11"/>
  <c r="M63" i="9"/>
  <c r="D131" i="11"/>
  <c r="E131" i="11" s="1"/>
  <c r="F131" i="11" s="1"/>
  <c r="M132" i="10"/>
  <c r="M48" i="9"/>
  <c r="C47" i="11"/>
  <c r="C89" i="11"/>
  <c r="E89" i="11" s="1"/>
  <c r="F89" i="11" s="1"/>
  <c r="M90" i="9"/>
  <c r="E58" i="11"/>
  <c r="F58" i="11" s="1"/>
  <c r="E122" i="11" l="1"/>
  <c r="F122" i="11" s="1"/>
  <c r="E98" i="11"/>
  <c r="F98" i="11" s="1"/>
  <c r="E62" i="11"/>
  <c r="F62" i="11" s="1"/>
  <c r="E63" i="11"/>
  <c r="F63" i="11" s="1"/>
  <c r="E133" i="11"/>
  <c r="F133" i="11" s="1"/>
  <c r="C135" i="11"/>
  <c r="E88" i="11"/>
  <c r="F88" i="11" s="1"/>
  <c r="E84" i="11"/>
  <c r="F84" i="11" s="1"/>
  <c r="E95" i="11"/>
  <c r="F95" i="11" s="1"/>
  <c r="E70" i="11"/>
  <c r="F70" i="11" s="1"/>
  <c r="M6" i="1"/>
  <c r="E59" i="11"/>
  <c r="F59" i="11" s="1"/>
  <c r="E71" i="11"/>
  <c r="F71" i="11" s="1"/>
  <c r="E107" i="11"/>
  <c r="F107" i="11" s="1"/>
  <c r="E99" i="11"/>
  <c r="F99" i="11" s="1"/>
  <c r="E66" i="11"/>
  <c r="F66" i="11" s="1"/>
  <c r="E56" i="11"/>
  <c r="F56" i="11" s="1"/>
  <c r="E100" i="11"/>
  <c r="F100" i="11" s="1"/>
  <c r="E106" i="11"/>
  <c r="F106" i="11" s="1"/>
  <c r="E69" i="11"/>
  <c r="F69" i="11" s="1"/>
  <c r="E83" i="11"/>
  <c r="F83" i="11" s="1"/>
  <c r="D135" i="11"/>
  <c r="D136" i="11" s="1"/>
  <c r="F74" i="11"/>
  <c r="E72" i="11"/>
  <c r="F72" i="11" s="1"/>
  <c r="E129" i="11"/>
  <c r="F129" i="11" s="1"/>
  <c r="C136" i="11"/>
  <c r="E21" i="11"/>
  <c r="F21" i="11" s="1"/>
  <c r="E81" i="11"/>
  <c r="F81" i="11" s="1"/>
  <c r="E40" i="11"/>
  <c r="F40" i="11" s="1"/>
  <c r="E116" i="11"/>
  <c r="F116" i="11" s="1"/>
  <c r="E132" i="11"/>
  <c r="F132" i="11" s="1"/>
  <c r="Y20" i="2" a="1"/>
  <c r="Y20" i="2" s="1"/>
  <c r="U15" i="2" a="1"/>
  <c r="U15" i="2" s="1"/>
  <c r="U16" i="2" a="1"/>
  <c r="U16" i="2" s="1"/>
  <c r="U19" i="2" a="1"/>
  <c r="U19" i="2" s="1"/>
  <c r="Y18" i="2" a="1"/>
  <c r="Y18" i="2" s="1"/>
  <c r="U18" i="2" a="1"/>
  <c r="U18" i="2" s="1"/>
  <c r="Y17" i="2" a="1"/>
  <c r="Y17" i="2" s="1"/>
  <c r="B233" i="2"/>
  <c r="U20" i="2" a="1"/>
  <c r="U20" i="2" s="1"/>
  <c r="U17" i="2" a="1"/>
  <c r="U17" i="2" s="1"/>
  <c r="Y16" i="2" a="1"/>
  <c r="Y16" i="2" s="1"/>
  <c r="Y15" i="2" a="1"/>
  <c r="Y15" i="2" s="1"/>
  <c r="Y19" i="2" a="1"/>
  <c r="Y19" i="2" s="1"/>
  <c r="E47" i="11"/>
  <c r="F47" i="11" s="1"/>
  <c r="E125" i="11"/>
  <c r="F125" i="11" s="1"/>
  <c r="E24" i="11"/>
  <c r="F24" i="11" s="1"/>
  <c r="E77" i="11"/>
  <c r="F77" i="11" s="1"/>
  <c r="AC18" i="2" l="1"/>
  <c r="AI18" i="2" s="1"/>
  <c r="AC19" i="2"/>
  <c r="AI19" i="2" s="1"/>
  <c r="AC20" i="2"/>
  <c r="AI20" i="2" s="1"/>
  <c r="AC15" i="2"/>
  <c r="AC16" i="2"/>
  <c r="AI16" i="2" s="1"/>
  <c r="AC17" i="2"/>
  <c r="AI17" i="2" s="1"/>
  <c r="E135" i="11"/>
  <c r="E136" i="11" s="1"/>
  <c r="AC29" i="2" l="1"/>
  <c r="AI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<sst xmlns="http://schemas.openxmlformats.org/spreadsheetml/2006/main" count="334" uniqueCount="150">
  <si>
    <t>Gr&amp;Strand:</t>
  </si>
  <si>
    <t>12- TVL2</t>
  </si>
  <si>
    <t>Curriculum:</t>
  </si>
  <si>
    <t>TVL</t>
  </si>
  <si>
    <t>Class Adviser:</t>
  </si>
  <si>
    <t>DANIEL S. PARKER</t>
  </si>
  <si>
    <t>Male:</t>
  </si>
  <si>
    <t>MAX</t>
  </si>
  <si>
    <t>Female:</t>
  </si>
  <si>
    <t>MALE MATCH</t>
  </si>
  <si>
    <t>Total:</t>
  </si>
  <si>
    <t>FEMALE MATCH</t>
  </si>
  <si>
    <t>MALE</t>
  </si>
  <si>
    <t>FEMALE</t>
  </si>
  <si>
    <t>LASTNAME</t>
  </si>
  <si>
    <t>FIRSTNAME</t>
  </si>
  <si>
    <t>Anderson, Levi</t>
  </si>
  <si>
    <t>Adams, Olivia</t>
  </si>
  <si>
    <t>Barnes, Kyle</t>
  </si>
  <si>
    <t>Cooper, Ava</t>
  </si>
  <si>
    <t xml:space="preserve"> </t>
  </si>
  <si>
    <t>Bennett, Jackson</t>
  </si>
  <si>
    <t>Martinez, Sophia</t>
  </si>
  <si>
    <t>Brooks, Christian</t>
  </si>
  <si>
    <t>Bennett, Emma</t>
  </si>
  <si>
    <t>Butler, Ryan</t>
  </si>
  <si>
    <t>Hughes, Isabella</t>
  </si>
  <si>
    <t>Clark, Daniel</t>
  </si>
  <si>
    <t>Carter, Mia</t>
  </si>
  <si>
    <t>Cole, Alexander</t>
  </si>
  <si>
    <t>Coleman, Thomas</t>
  </si>
  <si>
    <t>Cox, Anthony</t>
  </si>
  <si>
    <t>Dixon, Samuel</t>
  </si>
  <si>
    <t>Evans, Tyler</t>
  </si>
  <si>
    <t>Foster, Sebastian</t>
  </si>
  <si>
    <t>Foster, Zachary</t>
  </si>
  <si>
    <t>Griffin, Matthew</t>
  </si>
  <si>
    <t>Hayes, Gabriel</t>
  </si>
  <si>
    <t>Hayes, Timothy</t>
  </si>
  <si>
    <t>Hughes, James</t>
  </si>
  <si>
    <t>Jenkins, Michael</t>
  </si>
  <si>
    <t>King, Brian</t>
  </si>
  <si>
    <t>Mitchell, Caleb</t>
  </si>
  <si>
    <t>Mitchell, Jeremy</t>
  </si>
  <si>
    <t>Morgan, Isaac</t>
  </si>
  <si>
    <t>Morris, Aaron</t>
  </si>
  <si>
    <t>Murphy, David</t>
  </si>
  <si>
    <t>Patterson, Joshua</t>
  </si>
  <si>
    <t>Perry, Richard</t>
  </si>
  <si>
    <t>Peterson, Logan</t>
  </si>
  <si>
    <t>Powell, Nathan</t>
  </si>
  <si>
    <t>Price, Christopher</t>
  </si>
  <si>
    <t>Ramirez, Kevin</t>
  </si>
  <si>
    <t>Reed, Patrick</t>
  </si>
  <si>
    <t>Reed, William</t>
  </si>
  <si>
    <t>Reynolds, Owen</t>
  </si>
  <si>
    <t>Rivera, Eric</t>
  </si>
  <si>
    <t>Russell, Eli</t>
  </si>
  <si>
    <t>Sanders, Charles</t>
  </si>
  <si>
    <t>Sanders, Jason</t>
  </si>
  <si>
    <t>Scott, Lucas</t>
  </si>
  <si>
    <t>Simmons, Brandon</t>
  </si>
  <si>
    <t>Simmons, Daniel</t>
  </si>
  <si>
    <t>Simmons, Steven</t>
  </si>
  <si>
    <t>Stewart, Joseph</t>
  </si>
  <si>
    <t>Thompson, Andrew</t>
  </si>
  <si>
    <t>Turner, Ethan</t>
  </si>
  <si>
    <t>Ward, Jonathan</t>
  </si>
  <si>
    <t>Watson, Justin</t>
  </si>
  <si>
    <t>Wright, Henry</t>
  </si>
  <si>
    <t>Young, Benjamin</t>
  </si>
  <si>
    <t>D</t>
  </si>
  <si>
    <t>Republic of the Philippines</t>
  </si>
  <si>
    <t>Department of Education</t>
  </si>
  <si>
    <t>Electronic Report Card for Senior High School</t>
  </si>
  <si>
    <t>(Not Valid for Official Tranactions)</t>
  </si>
  <si>
    <t>LEARNER'S INFORMATION</t>
  </si>
  <si>
    <t>LAST NAME:</t>
  </si>
  <si>
    <t>FIRST NAME:</t>
  </si>
  <si>
    <t>SUFFIX</t>
  </si>
  <si>
    <t>MIDDLE NAME:</t>
  </si>
  <si>
    <t>SCHOLASTIC RECORD</t>
  </si>
  <si>
    <t>School:</t>
  </si>
  <si>
    <t>School Name Here</t>
  </si>
  <si>
    <t>School ID:</t>
  </si>
  <si>
    <t>School ID</t>
  </si>
  <si>
    <t>District:</t>
  </si>
  <si>
    <t>Division:</t>
  </si>
  <si>
    <t>Region:</t>
  </si>
  <si>
    <t>Grade &amp; Section:</t>
  </si>
  <si>
    <t>School Year:</t>
  </si>
  <si>
    <t>2022-2023</t>
  </si>
  <si>
    <t>Signature:</t>
  </si>
  <si>
    <t>LEARNING AREAS</t>
  </si>
  <si>
    <t>Quarterly Rating</t>
  </si>
  <si>
    <t>FINAL
 RATING</t>
  </si>
  <si>
    <t>REMARKS</t>
  </si>
  <si>
    <t>Personal Development</t>
  </si>
  <si>
    <t>Understanding Culture, Society, and Politics</t>
  </si>
  <si>
    <t>Physical Education and Health</t>
  </si>
  <si>
    <t>Practical Research 2</t>
  </si>
  <si>
    <t>Inquiries, Investigations, and Immersion</t>
  </si>
  <si>
    <t>TVL*</t>
  </si>
  <si>
    <t>General Average</t>
  </si>
  <si>
    <t>Showing E-Class Record of:</t>
  </si>
  <si>
    <t xml:space="preserve">DEPARTMENT OF EDUCATION </t>
  </si>
  <si>
    <t>REGION V</t>
  </si>
  <si>
    <t>SCHOOL NAME</t>
  </si>
  <si>
    <t>GRADES SHEET</t>
  </si>
  <si>
    <t>School Year 2022-2023</t>
  </si>
  <si>
    <t>LEARNERS' NAME</t>
  </si>
  <si>
    <t>GRADE &amp; STRAND</t>
  </si>
  <si>
    <t>PERSONAL DEVELOPMENT</t>
  </si>
  <si>
    <t>Subject Teacher:</t>
  </si>
  <si>
    <t>THIRD</t>
  </si>
  <si>
    <t>FOURTH</t>
  </si>
  <si>
    <t>FINAL</t>
  </si>
  <si>
    <t>QUARTER</t>
  </si>
  <si>
    <t>GRADE</t>
  </si>
  <si>
    <t>Total No. of Learners:</t>
  </si>
  <si>
    <t>MPS</t>
  </si>
  <si>
    <t>No. of Students at risk of Dropping Out</t>
  </si>
  <si>
    <t>Prepared /Date Submitted:</t>
  </si>
  <si>
    <t>Verified / Date:</t>
  </si>
  <si>
    <t>Approved /Date</t>
  </si>
  <si>
    <t>UNDERSTANDING CULTURE, SOCIETY AND POLITICS</t>
  </si>
  <si>
    <t>PHYSICAL EDUCATION AND HEALTH</t>
  </si>
  <si>
    <t>PRACTICAL RESEARCH 2</t>
  </si>
  <si>
    <t>INQUIRIES, INVESTIGATIONS, AND IMMERSION</t>
  </si>
  <si>
    <t>Felix Plazo St., Sabang Naga City</t>
  </si>
  <si>
    <t>SUMMARY SHEETS</t>
  </si>
  <si>
    <t xml:space="preserve">GRADE &amp; SECTION: </t>
  </si>
  <si>
    <t>Adviser</t>
  </si>
  <si>
    <t>Strand</t>
  </si>
  <si>
    <t>CORE</t>
  </si>
  <si>
    <t>APPLIED</t>
  </si>
  <si>
    <t>SPECIALIZED</t>
  </si>
  <si>
    <t>AVERAGE</t>
  </si>
  <si>
    <t>Per. Dev</t>
  </si>
  <si>
    <t>UCSP</t>
  </si>
  <si>
    <t>PEH</t>
  </si>
  <si>
    <t>PR2</t>
  </si>
  <si>
    <t>Immersion</t>
  </si>
  <si>
    <t>SECOND</t>
  </si>
  <si>
    <t>SUMMARY OF QUARTERLY GRADES</t>
  </si>
  <si>
    <t>Class Adviser</t>
  </si>
  <si>
    <t>STRAND</t>
  </si>
  <si>
    <t>2ND SEM</t>
  </si>
  <si>
    <t>Foster</t>
  </si>
  <si>
    <t>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</si>
</sst>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36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Inconsolata"/>
    </font>
    <font>
      <sz val="10"/>
      <color theme="1"/>
      <name val="Arial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color rgb="FF000000"/>
      <name val="Inconsolata"/>
    </font>
    <font>
      <b/>
      <sz val="10"/>
      <color rgb="FF000000"/>
      <name val="Arial"/>
      <family val="2"/>
      <scheme val="minor"/>
    </font>
    <font>
      <b/>
      <sz val="18"/>
      <color rgb="FFC00000"/>
      <name val="Calibri"/>
      <family val="2"/>
    </font>
    <font>
      <sz val="14"/>
      <color theme="1"/>
      <name val="Calibri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Sanseriff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20"/>
      <color rgb="FFC00000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D8D8D8"/>
        <bgColor rgb="FFD8D8D8"/>
      </patternFill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2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3" borderId="24" xfId="0" applyFont="1" applyFill="1" applyBorder="1"/>
    <xf numFmtId="0" fontId="6" fillId="3" borderId="25" xfId="0" applyFont="1" applyFill="1" applyBorder="1"/>
    <xf numFmtId="0" fontId="6" fillId="3" borderId="26" xfId="0" applyFont="1" applyFill="1" applyBorder="1"/>
    <xf numFmtId="0" fontId="17" fillId="0" borderId="0" xfId="0" applyFont="1"/>
    <xf numFmtId="0" fontId="21" fillId="0" borderId="2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164" fontId="21" fillId="0" borderId="3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0" fontId="23" fillId="0" borderId="30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3" fillId="4" borderId="37" xfId="0" applyFont="1" applyFill="1" applyBorder="1"/>
    <xf numFmtId="0" fontId="23" fillId="4" borderId="38" xfId="0" applyFont="1" applyFill="1" applyBorder="1" applyAlignment="1">
      <alignment horizontal="center"/>
    </xf>
    <xf numFmtId="0" fontId="24" fillId="0" borderId="42" xfId="0" applyFont="1" applyBorder="1"/>
    <xf numFmtId="164" fontId="25" fillId="0" borderId="42" xfId="0" applyNumberFormat="1" applyFont="1" applyBorder="1" applyAlignment="1">
      <alignment vertical="center" wrapText="1"/>
    </xf>
    <xf numFmtId="0" fontId="3" fillId="0" borderId="42" xfId="0" applyFont="1" applyBorder="1" applyAlignment="1">
      <alignment horizontal="center"/>
    </xf>
    <xf numFmtId="1" fontId="3" fillId="0" borderId="42" xfId="0" applyNumberFormat="1" applyFont="1" applyBorder="1" applyAlignment="1">
      <alignment horizontal="center"/>
    </xf>
    <xf numFmtId="0" fontId="11" fillId="2" borderId="42" xfId="0" applyFont="1" applyFill="1" applyBorder="1" applyAlignment="1">
      <alignment horizontal="center"/>
    </xf>
    <xf numFmtId="0" fontId="11" fillId="2" borderId="43" xfId="0" applyFont="1" applyFill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26" fillId="0" borderId="42" xfId="0" applyFont="1" applyBorder="1" applyAlignment="1">
      <alignment horizontal="center"/>
    </xf>
    <xf numFmtId="0" fontId="26" fillId="0" borderId="43" xfId="0" applyFont="1" applyBorder="1" applyAlignment="1">
      <alignment horizontal="center"/>
    </xf>
    <xf numFmtId="0" fontId="26" fillId="2" borderId="43" xfId="0" applyFont="1" applyFill="1" applyBorder="1" applyAlignment="1">
      <alignment horizontal="center"/>
    </xf>
    <xf numFmtId="0" fontId="24" fillId="0" borderId="15" xfId="0" applyFont="1" applyBorder="1"/>
    <xf numFmtId="0" fontId="28" fillId="2" borderId="43" xfId="0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5" borderId="42" xfId="0" applyFont="1" applyFill="1" applyBorder="1"/>
    <xf numFmtId="0" fontId="23" fillId="5" borderId="45" xfId="0" applyFont="1" applyFill="1" applyBorder="1"/>
    <xf numFmtId="0" fontId="3" fillId="0" borderId="42" xfId="0" applyFont="1" applyBorder="1"/>
    <xf numFmtId="0" fontId="23" fillId="0" borderId="15" xfId="0" applyFont="1" applyBorder="1" applyAlignment="1">
      <alignment horizontal="right"/>
    </xf>
    <xf numFmtId="2" fontId="3" fillId="6" borderId="42" xfId="0" applyNumberFormat="1" applyFont="1" applyFill="1" applyBorder="1"/>
    <xf numFmtId="0" fontId="3" fillId="6" borderId="42" xfId="0" applyFont="1" applyFill="1" applyBorder="1"/>
    <xf numFmtId="0" fontId="23" fillId="0" borderId="42" xfId="0" applyFont="1" applyBorder="1"/>
    <xf numFmtId="0" fontId="23" fillId="0" borderId="15" xfId="0" applyFont="1" applyBorder="1"/>
    <xf numFmtId="164" fontId="30" fillId="0" borderId="42" xfId="0" applyNumberFormat="1" applyFont="1" applyBorder="1" applyAlignment="1">
      <alignment vertical="center" wrapText="1"/>
    </xf>
    <xf numFmtId="0" fontId="30" fillId="0" borderId="15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2" fillId="0" borderId="46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164" fontId="22" fillId="6" borderId="33" xfId="0" applyNumberFormat="1" applyFont="1" applyFill="1" applyBorder="1" applyAlignment="1">
      <alignment horizontal="center" vertical="center"/>
    </xf>
    <xf numFmtId="164" fontId="22" fillId="6" borderId="3" xfId="0" applyNumberFormat="1" applyFont="1" applyFill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  <xf numFmtId="164" fontId="3" fillId="0" borderId="42" xfId="0" applyNumberFormat="1" applyFont="1" applyBorder="1" applyAlignment="1">
      <alignment horizontal="center" vertical="center" wrapText="1"/>
    </xf>
    <xf numFmtId="164" fontId="3" fillId="0" borderId="42" xfId="0" applyNumberFormat="1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3" fillId="0" borderId="51" xfId="0" applyFont="1" applyBorder="1"/>
    <xf numFmtId="0" fontId="3" fillId="4" borderId="45" xfId="0" applyFont="1" applyFill="1" applyBorder="1" applyAlignment="1">
      <alignment horizontal="center"/>
    </xf>
    <xf numFmtId="0" fontId="3" fillId="4" borderId="55" xfId="0" applyFont="1" applyFill="1" applyBorder="1" applyAlignment="1">
      <alignment horizontal="center"/>
    </xf>
    <xf numFmtId="1" fontId="3" fillId="4" borderId="55" xfId="0" applyNumberFormat="1" applyFont="1" applyFill="1" applyBorder="1" applyAlignment="1">
      <alignment horizontal="center"/>
    </xf>
    <xf numFmtId="0" fontId="3" fillId="4" borderId="56" xfId="0" applyFont="1" applyFill="1" applyBorder="1" applyAlignment="1">
      <alignment horizontal="center"/>
    </xf>
    <xf numFmtId="164" fontId="2" fillId="0" borderId="42" xfId="0" applyNumberFormat="1" applyFont="1" applyBorder="1" applyAlignment="1">
      <alignment horizontal="center"/>
    </xf>
    <xf numFmtId="0" fontId="22" fillId="0" borderId="46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7" fillId="4" borderId="45" xfId="0" applyFont="1" applyFill="1" applyBorder="1"/>
    <xf numFmtId="0" fontId="27" fillId="4" borderId="56" xfId="0" applyFont="1" applyFill="1" applyBorder="1"/>
    <xf numFmtId="0" fontId="4" fillId="0" borderId="0" xfId="0" applyFont="1"/>
    <xf numFmtId="0" fontId="16" fillId="2" borderId="1" xfId="0" applyFont="1" applyFill="1" applyBorder="1" applyAlignment="1">
      <alignment horizontal="center"/>
    </xf>
    <xf numFmtId="0" fontId="10" fillId="0" borderId="2" xfId="0" applyFont="1" applyBorder="1"/>
    <xf numFmtId="0" fontId="10" fillId="0" borderId="3" xfId="0" applyFont="1" applyBorder="1"/>
    <xf numFmtId="0" fontId="12" fillId="0" borderId="22" xfId="0" applyFont="1" applyBorder="1"/>
    <xf numFmtId="0" fontId="10" fillId="0" borderId="16" xfId="0" applyFont="1" applyBorder="1"/>
    <xf numFmtId="0" fontId="10" fillId="0" borderId="17" xfId="0" applyFont="1" applyBorder="1"/>
    <xf numFmtId="0" fontId="6" fillId="0" borderId="15" xfId="0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0" fontId="10" fillId="0" borderId="23" xfId="0" applyFont="1" applyBorder="1"/>
    <xf numFmtId="0" fontId="6" fillId="0" borderId="2" xfId="0" applyFont="1" applyBorder="1" applyAlignment="1">
      <alignment horizontal="center"/>
    </xf>
    <xf numFmtId="0" fontId="6" fillId="0" borderId="22" xfId="0" applyFont="1" applyBorder="1"/>
    <xf numFmtId="0" fontId="15" fillId="0" borderId="15" xfId="0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14" fillId="0" borderId="22" xfId="0" applyFont="1" applyBorder="1" applyAlignment="1">
      <alignment horizontal="left"/>
    </xf>
    <xf numFmtId="164" fontId="6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3" borderId="1" xfId="0" applyFont="1" applyFill="1" applyBorder="1" applyAlignment="1">
      <alignment horizontal="center"/>
    </xf>
    <xf numFmtId="0" fontId="6" fillId="0" borderId="0" xfId="0" applyFont="1"/>
    <xf numFmtId="0" fontId="11" fillId="0" borderId="4" xfId="0" applyFont="1" applyBorder="1"/>
    <xf numFmtId="0" fontId="10" fillId="0" borderId="4" xfId="0" applyFont="1" applyBorder="1"/>
    <xf numFmtId="0" fontId="6" fillId="0" borderId="7" xfId="0" applyFont="1" applyBorder="1" applyAlignment="1">
      <alignment horizontal="right"/>
    </xf>
    <xf numFmtId="0" fontId="10" fillId="0" borderId="7" xfId="0" applyFont="1" applyBorder="1"/>
    <xf numFmtId="0" fontId="12" fillId="0" borderId="8" xfId="0" applyFont="1" applyBorder="1" applyAlignment="1">
      <alignment horizontal="center"/>
    </xf>
    <xf numFmtId="0" fontId="10" fillId="0" borderId="8" xfId="0" applyFont="1" applyBorder="1"/>
    <xf numFmtId="0" fontId="6" fillId="0" borderId="7" xfId="0" applyFont="1" applyBorder="1"/>
    <xf numFmtId="0" fontId="10" fillId="0" borderId="9" xfId="0" applyFont="1" applyBorder="1"/>
    <xf numFmtId="0" fontId="6" fillId="0" borderId="10" xfId="0" applyFont="1" applyBorder="1"/>
    <xf numFmtId="0" fontId="6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0" fillId="0" borderId="11" xfId="0" applyFont="1" applyBorder="1"/>
    <xf numFmtId="0" fontId="12" fillId="0" borderId="13" xfId="0" applyFont="1" applyBorder="1" applyAlignment="1">
      <alignment horizontal="center" vertical="center"/>
    </xf>
    <xf numFmtId="0" fontId="10" fillId="0" borderId="5" xfId="0" applyFont="1" applyBorder="1"/>
    <xf numFmtId="0" fontId="10" fillId="0" borderId="14" xfId="0" applyFont="1" applyBorder="1"/>
    <xf numFmtId="0" fontId="10" fillId="0" borderId="12" xfId="0" applyFont="1" applyBorder="1"/>
    <xf numFmtId="0" fontId="10" fillId="0" borderId="20" xfId="0" applyFont="1" applyBorder="1"/>
    <xf numFmtId="0" fontId="12" fillId="0" borderId="15" xfId="0" applyFont="1" applyBorder="1" applyAlignment="1">
      <alignment horizontal="center"/>
    </xf>
    <xf numFmtId="0" fontId="12" fillId="0" borderId="18" xfId="0" applyFont="1" applyBorder="1" applyAlignment="1">
      <alignment horizontal="center" wrapText="1"/>
    </xf>
    <xf numFmtId="0" fontId="10" fillId="0" borderId="21" xfId="0" applyFont="1" applyBorder="1"/>
    <xf numFmtId="0" fontId="12" fillId="0" borderId="18" xfId="0" applyFont="1" applyBorder="1" applyAlignment="1">
      <alignment horizontal="center" vertical="center"/>
    </xf>
    <xf numFmtId="0" fontId="10" fillId="0" borderId="19" xfId="0" applyFont="1" applyBorder="1"/>
    <xf numFmtId="0" fontId="13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6" xfId="0" applyFont="1" applyBorder="1"/>
    <xf numFmtId="0" fontId="13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5" borderId="15" xfId="0" applyFont="1" applyFill="1" applyBorder="1"/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shrinkToFit="1"/>
    </xf>
    <xf numFmtId="0" fontId="10" fillId="0" borderId="36" xfId="0" applyFont="1" applyBorder="1"/>
    <xf numFmtId="0" fontId="22" fillId="0" borderId="6" xfId="0" applyFont="1" applyBorder="1" applyAlignment="1">
      <alignment horizontal="center" vertical="center" wrapText="1"/>
    </xf>
    <xf numFmtId="0" fontId="10" fillId="0" borderId="29" xfId="0" applyFont="1" applyBorder="1"/>
    <xf numFmtId="0" fontId="10" fillId="0" borderId="33" xfId="0" applyFont="1" applyBorder="1"/>
    <xf numFmtId="0" fontId="10" fillId="0" borderId="34" xfId="0" applyFont="1" applyBorder="1"/>
    <xf numFmtId="0" fontId="23" fillId="0" borderId="35" xfId="0" applyFont="1" applyBorder="1" applyAlignment="1">
      <alignment horizontal="center" vertical="center"/>
    </xf>
    <xf numFmtId="0" fontId="3" fillId="4" borderId="39" xfId="0" applyFont="1" applyFill="1" applyBorder="1"/>
    <xf numFmtId="0" fontId="10" fillId="0" borderId="40" xfId="0" applyFont="1" applyBorder="1"/>
    <xf numFmtId="0" fontId="10" fillId="0" borderId="41" xfId="0" applyFont="1" applyBorder="1"/>
    <xf numFmtId="0" fontId="3" fillId="4" borderId="15" xfId="0" applyFont="1" applyFill="1" applyBorder="1" applyAlignment="1">
      <alignment horizontal="center"/>
    </xf>
    <xf numFmtId="0" fontId="10" fillId="0" borderId="30" xfId="0" applyFont="1" applyBorder="1"/>
    <xf numFmtId="0" fontId="10" fillId="0" borderId="31" xfId="0" applyFont="1" applyBorder="1"/>
    <xf numFmtId="0" fontId="29" fillId="0" borderId="6" xfId="0" applyFont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/>
    </xf>
    <xf numFmtId="0" fontId="10" fillId="0" borderId="44" xfId="0" applyFont="1" applyBorder="1"/>
    <xf numFmtId="0" fontId="3" fillId="4" borderId="16" xfId="0" applyFont="1" applyFill="1" applyBorder="1" applyAlignment="1">
      <alignment horizontal="center"/>
    </xf>
    <xf numFmtId="0" fontId="34" fillId="0" borderId="15" xfId="0" applyFont="1" applyBorder="1" applyAlignment="1">
      <alignment horizontal="left" vertical="center" wrapText="1"/>
    </xf>
    <xf numFmtId="0" fontId="23" fillId="0" borderId="15" xfId="0" applyFont="1" applyBorder="1"/>
    <xf numFmtId="0" fontId="23" fillId="5" borderId="15" xfId="0" applyFont="1" applyFill="1" applyBorder="1"/>
    <xf numFmtId="0" fontId="23" fillId="4" borderId="52" xfId="0" applyFont="1" applyFill="1" applyBorder="1" applyAlignment="1">
      <alignment horizontal="center"/>
    </xf>
    <xf numFmtId="0" fontId="10" fillId="0" borderId="53" xfId="0" applyFont="1" applyBorder="1"/>
    <xf numFmtId="0" fontId="10" fillId="0" borderId="54" xfId="0" applyFont="1" applyBorder="1"/>
    <xf numFmtId="0" fontId="23" fillId="0" borderId="15" xfId="0" applyFont="1" applyBorder="1" applyAlignment="1">
      <alignment horizontal="right"/>
    </xf>
    <xf numFmtId="0" fontId="3" fillId="4" borderId="48" xfId="0" applyFont="1" applyFill="1" applyBorder="1"/>
    <xf numFmtId="0" fontId="10" fillId="0" borderId="49" xfId="0" applyFont="1" applyBorder="1"/>
    <xf numFmtId="0" fontId="10" fillId="0" borderId="50" xfId="0" applyFont="1" applyBorder="1"/>
    <xf numFmtId="0" fontId="2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164" fontId="29" fillId="6" borderId="6" xfId="0" applyNumberFormat="1" applyFont="1" applyFill="1" applyBorder="1" applyAlignment="1">
      <alignment horizontal="center" vertical="center"/>
    </xf>
    <xf numFmtId="0" fontId="10" fillId="0" borderId="47" xfId="0" applyFont="1" applyBorder="1"/>
    <xf numFmtId="0" fontId="33" fillId="0" borderId="1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 textRotation="45"/>
    </xf>
    <xf numFmtId="0" fontId="10" fillId="0" borderId="35" xfId="0" applyFont="1" applyBorder="1"/>
    <xf numFmtId="0" fontId="23" fillId="0" borderId="27" xfId="0" applyFont="1" applyBorder="1" applyAlignment="1">
      <alignment horizontal="center" vertical="center" textRotation="45"/>
    </xf>
    <xf numFmtId="0" fontId="23" fillId="4" borderId="39" xfId="0" applyFont="1" applyFill="1" applyBorder="1" applyAlignment="1">
      <alignment horizontal="center"/>
    </xf>
    <xf numFmtId="0" fontId="3" fillId="0" borderId="0" xfId="0" applyFont="1"/>
    <xf numFmtId="0" fontId="31" fillId="0" borderId="0" xfId="0" applyFont="1" applyAlignment="1">
      <alignment horizontal="center"/>
    </xf>
    <xf numFmtId="0" fontId="33" fillId="0" borderId="30" xfId="0" applyFont="1" applyBorder="1" applyAlignment="1">
      <alignment horizontal="center" vertical="center" textRotation="45"/>
    </xf>
    <xf numFmtId="0" fontId="23" fillId="0" borderId="30" xfId="0" applyFont="1" applyBorder="1" applyAlignment="1">
      <alignment horizontal="center" vertical="center" textRotation="45"/>
    </xf>
    <xf numFmtId="0" fontId="35" fillId="0" borderId="15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29" fillId="6" borderId="1" xfId="0" applyNumberFormat="1" applyFont="1" applyFill="1" applyBorder="1" applyAlignment="1">
      <alignment horizontal="center" vertical="center"/>
    </xf>
    <xf numFmtId="0" fontId="10" fillId="0" borderId="57" xfId="0" applyFont="1" applyBorder="1"/>
    <xf numFmtId="0" fontId="21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3" fillId="0" borderId="42" xfId="0" applyNumberFormat="1" applyFont="1" applyBorder="1"/>
  </cellXfs>
  <cellStyles count="1">
    <cellStyle name="Normal" xfId="0" builtinId="0"/>
  </cellStyles>
  <dxfs count="5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104775</xdr:colOff>
      <xdr:row>0</xdr:row>
      <xdr:rowOff>9525</xdr:rowOff>
    </xdr:from>
    <xdr:ext cx="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showZeros="0" topLeftCell="B48" workbookViewId="0">
      <selection activeCell="F61" sqref="F61"/>
    </sheetView>
  </sheetViews>
  <sheetFormatPr defaultColWidth="12.5703125" defaultRowHeight="15.75" customHeight="1"/>
  <cols>
    <col min="1" max="1" width="4.140625" customWidth="1"/>
    <col min="2" max="2" width="10.140625" customWidth="1"/>
    <col min="3" max="4" width="36.42578125" customWidth="1"/>
    <col min="5" max="9" width="7.5703125" customWidth="1"/>
    <col min="10" max="10" width="23.140625" customWidth="1"/>
    <col min="11" max="11" width="10.5703125" bestFit="1" customWidth="1"/>
    <col min="12" max="12" width="14.85546875" bestFit="1" customWidth="1"/>
    <col min="13" max="15" width="7.5703125" customWidth="1"/>
    <col min="16" max="16" width="21.7109375" customWidth="1"/>
    <col min="17" max="17" width="9.28515625" customWidth="1"/>
    <col min="18" max="19" width="9.7109375" customWidth="1"/>
  </cols>
  <sheetData>
    <row r="1" spans="1:19" ht="15.75" customHeight="1">
      <c r="A1" s="1" t="s">
        <v>0</v>
      </c>
      <c r="B1" s="1"/>
      <c r="C1" s="2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customHeight="1">
      <c r="A2" s="1" t="s">
        <v>2</v>
      </c>
      <c r="B2" s="1"/>
      <c r="C2" s="2" t="s">
        <v>3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75" customHeight="1">
      <c r="A3" s="4" t="s">
        <v>4</v>
      </c>
      <c r="B3" s="4"/>
      <c r="C3" s="2" t="s">
        <v>5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customHeight="1">
      <c r="A4" s="1" t="s">
        <v>6</v>
      </c>
      <c r="B4" s="1"/>
      <c r="C4" s="5">
        <f>COUNTA(C8:C67)</f>
        <v>48</v>
      </c>
      <c r="D4" s="2"/>
      <c r="E4" s="3"/>
      <c r="F4" s="3"/>
      <c r="G4" s="3"/>
      <c r="H4" s="3"/>
      <c r="I4" s="3"/>
      <c r="J4" s="3"/>
      <c r="K4" s="3"/>
      <c r="L4" s="3" t="s">
        <v>7</v>
      </c>
      <c r="M4" s="3">
        <f>IF(MAX(M8:M67,S8:S67)=0,-1,MAX(M8:M67,S8:S67))</f>
        <v>2</v>
      </c>
      <c r="N4" s="3"/>
      <c r="O4" s="3"/>
      <c r="P4" s="3"/>
      <c r="Q4" s="3"/>
      <c r="R4" s="3"/>
      <c r="S4" s="3"/>
    </row>
    <row r="5" spans="1:19" ht="15.75" customHeight="1">
      <c r="A5" s="1" t="s">
        <v>8</v>
      </c>
      <c r="B5" s="1"/>
      <c r="C5" s="5">
        <f>COUNTA(D8:D67)</f>
        <v>6</v>
      </c>
      <c r="D5" s="2"/>
      <c r="E5" s="3"/>
      <c r="F5" s="3"/>
      <c r="G5" s="3"/>
      <c r="H5" s="3"/>
      <c r="I5" s="3"/>
      <c r="J5" s="3"/>
      <c r="K5" s="3"/>
      <c r="L5" s="3" t="s">
        <v>9</v>
      </c>
      <c r="M5" s="69">
        <f>_xlfn.IFNA(MATCH(M4,M8:M67,0),0)</f>
        <v>13</v>
      </c>
      <c r="N5" s="3"/>
      <c r="O5" s="3"/>
      <c r="P5" s="3"/>
      <c r="Q5" s="3"/>
      <c r="R5" s="3"/>
      <c r="S5" s="3"/>
    </row>
    <row r="6" spans="1:19" ht="15.75" customHeight="1">
      <c r="A6" s="1" t="s">
        <v>10</v>
      </c>
      <c r="B6" s="1"/>
      <c r="C6" s="2">
        <f>SUM(C4:C5)</f>
        <v>54</v>
      </c>
      <c r="D6" s="2"/>
      <c r="E6" s="3"/>
      <c r="F6" s="3"/>
      <c r="G6" s="3"/>
      <c r="H6" s="3"/>
      <c r="I6" s="3"/>
      <c r="J6" s="3" t="str" cm="1">
        <f t="array" ref="J6">IF(M5&lt;&gt;0,INDEX(C8:C67,M5,1),IF(M6&lt;&gt;0,INDEX(D8:D67,M6),""))</f>
        <v>Foster, Zachary</v>
      </c>
      <c r="K6" s="3"/>
      <c r="L6" s="3" t="s">
        <v>11</v>
      </c>
      <c r="M6" s="69">
        <f>_xlfn.IFNA(MATCH(M4,S8:S67,0),0)</f>
        <v>0</v>
      </c>
      <c r="N6" s="3"/>
      <c r="O6" s="3"/>
      <c r="P6" s="3"/>
      <c r="Q6" s="3"/>
      <c r="R6" s="3"/>
      <c r="S6" s="3"/>
    </row>
    <row r="7" spans="1:19" ht="15.75" customHeight="1">
      <c r="A7" s="1"/>
      <c r="B7" s="1"/>
      <c r="C7" s="7" t="s">
        <v>12</v>
      </c>
      <c r="D7" s="7" t="s">
        <v>13</v>
      </c>
      <c r="E7" s="3"/>
      <c r="F7" s="3"/>
      <c r="G7" s="3"/>
      <c r="H7" s="3"/>
      <c r="I7" s="3"/>
      <c r="J7" s="3"/>
      <c r="K7" s="3" t="s">
        <v>14</v>
      </c>
      <c r="L7" s="3" t="s">
        <v>15</v>
      </c>
      <c r="M7" s="3"/>
      <c r="N7" s="3"/>
      <c r="O7" s="3"/>
      <c r="P7" s="3"/>
      <c r="Q7" s="3" t="s">
        <v>14</v>
      </c>
      <c r="R7" s="3" t="s">
        <v>15</v>
      </c>
      <c r="S7" s="3"/>
    </row>
    <row r="8" spans="1:19" ht="15.75" customHeight="1">
      <c r="B8" s="2" cm="1">
        <f t="array" ref="B8:B67">_xlfn.SEQUENCE(60,1,1,1)</f>
        <v>1</v>
      </c>
      <c r="C8" s="3" t="s">
        <v>16</v>
      </c>
      <c r="D8" s="3" t="s">
        <v>17</v>
      </c>
      <c r="J8" s="8" t="str">
        <f t="shared" ref="J8:J54" si="0">C8</f>
        <v>Anderson, Levi</v>
      </c>
      <c r="K8" s="9">
        <f>IF('E-CARD'!$G$6="",0,IF(IFERROR(FIND(UPPER('E-CARD'!$G$6),UPPER(J8)),0)=0,0,1))</f>
        <v>0</v>
      </c>
      <c r="L8" s="9">
        <f>IF('E-CARD'!$W$6 = "", 0, IF(IFERROR(FIND(UPPER('E-CARD'!$W$6),UPPER(J8)),0)=0,0,1))</f>
        <v>0</v>
      </c>
      <c r="M8" s="8">
        <f t="shared" ref="M8:M67" si="1">K8+L8</f>
        <v>0</v>
      </c>
      <c r="P8" s="8" t="str">
        <f t="shared" ref="P8:P67" si="2">D8</f>
        <v>Adams, Olivia</v>
      </c>
      <c r="Q8" s="69">
        <f>IF('E-CARD'!$G$6="",0,IF(IFERROR(FIND(UPPER('E-CARD'!$G$6),UPPER(P8)),0)=0,0,1))</f>
        <v>0</v>
      </c>
      <c r="R8" s="69">
        <f>IF('E-CARD'!$W$6 = "", 0, IF(IFERROR(FIND(UPPER('E-CARD'!$W$6),UPPER(P8)),0)=0,0,1))</f>
        <v>0</v>
      </c>
      <c r="S8" s="8">
        <f t="shared" ref="S8:S67" si="3">Q8+R8</f>
        <v>0</v>
      </c>
    </row>
    <row r="9" spans="1:19" ht="15.75" customHeight="1">
      <c r="A9" s="2"/>
      <c r="B9" s="2">
        <v>2</v>
      </c>
      <c r="C9" s="3" t="s">
        <v>18</v>
      </c>
      <c r="D9" s="3" t="s">
        <v>19</v>
      </c>
      <c r="F9" s="8" t="s">
        <v>20</v>
      </c>
      <c r="J9" s="8" t="str">
        <f t="shared" si="0"/>
        <v>Barnes, Kyle</v>
      </c>
      <c r="K9" s="9">
        <f>IF('E-CARD'!$G$6="",0,IF(IFERROR(FIND(UPPER('E-CARD'!$G$6),UPPER(J9)),0)=0,0,1))</f>
        <v>0</v>
      </c>
      <c r="L9" s="9">
        <f>IF('E-CARD'!$W$6 = "", 0, IF(IFERROR(FIND(UPPER('E-CARD'!$W$6),UPPER(J9)),0)=0,0,1))</f>
        <v>0</v>
      </c>
      <c r="M9" s="8">
        <f t="shared" si="1"/>
        <v>0</v>
      </c>
      <c r="P9" s="8" t="str">
        <f t="shared" si="2"/>
        <v>Cooper, Ava</v>
      </c>
      <c r="Q9" s="69">
        <f>IF('E-CARD'!$G$6="",0,IF(IFERROR(FIND(UPPER('E-CARD'!$G$6),UPPER(P9)),0)=0,0,1))</f>
        <v>0</v>
      </c>
      <c r="R9" s="69">
        <f>IF('E-CARD'!$W$6 = "", 0, IF(IFERROR(FIND(UPPER('E-CARD'!$W$6),UPPER(P9)),0)=0,0,1))</f>
        <v>0</v>
      </c>
      <c r="S9" s="8">
        <f t="shared" si="3"/>
        <v>0</v>
      </c>
    </row>
    <row r="10" spans="1:19" ht="15.75" customHeight="1">
      <c r="A10" s="2"/>
      <c r="B10" s="2">
        <v>3</v>
      </c>
      <c r="C10" s="3" t="s">
        <v>21</v>
      </c>
      <c r="D10" s="3" t="s">
        <v>22</v>
      </c>
      <c r="J10" s="8" t="str">
        <f t="shared" si="0"/>
        <v>Bennett, Jackson</v>
      </c>
      <c r="K10" s="9">
        <f>IF('E-CARD'!$G$6="",0,IF(IFERROR(FIND(UPPER('E-CARD'!$G$6),UPPER(J10)),0)=0,0,1))</f>
        <v>0</v>
      </c>
      <c r="L10" s="9">
        <f>IF('E-CARD'!$W$6 = "", 0, IF(IFERROR(FIND(UPPER('E-CARD'!$W$6),UPPER(J10)),0)=0,0,1))</f>
        <v>0</v>
      </c>
      <c r="M10" s="8">
        <f t="shared" si="1"/>
        <v>0</v>
      </c>
      <c r="P10" s="8" t="str">
        <f t="shared" si="2"/>
        <v>Martinez, Sophia</v>
      </c>
      <c r="Q10" s="69">
        <f>IF('E-CARD'!$G$6="",0,IF(IFERROR(FIND(UPPER('E-CARD'!$G$6),UPPER(P10)),0)=0,0,1))</f>
        <v>0</v>
      </c>
      <c r="R10" s="69">
        <f>IF('E-CARD'!$W$6 = "", 0, IF(IFERROR(FIND(UPPER('E-CARD'!$W$6),UPPER(P10)),0)=0,0,1))</f>
        <v>0</v>
      </c>
      <c r="S10" s="8">
        <f t="shared" si="3"/>
        <v>0</v>
      </c>
    </row>
    <row r="11" spans="1:19" ht="15.75" customHeight="1">
      <c r="A11" s="2"/>
      <c r="B11" s="2">
        <v>4</v>
      </c>
      <c r="C11" s="3" t="s">
        <v>23</v>
      </c>
      <c r="D11" s="3" t="s">
        <v>24</v>
      </c>
      <c r="J11" s="8" t="str">
        <f t="shared" si="0"/>
        <v>Brooks, Christian</v>
      </c>
      <c r="K11" s="9">
        <f>IF('E-CARD'!$G$6="",0,IF(IFERROR(FIND(UPPER('E-CARD'!$G$6),UPPER(J11)),0)=0,0,1))</f>
        <v>0</v>
      </c>
      <c r="L11" s="9">
        <f>IF('E-CARD'!$W$6 = "", 0, IF(IFERROR(FIND(UPPER('E-CARD'!$W$6),UPPER(J11)),0)=0,0,1))</f>
        <v>0</v>
      </c>
      <c r="M11" s="8">
        <f t="shared" si="1"/>
        <v>0</v>
      </c>
      <c r="P11" s="8" t="str">
        <f t="shared" si="2"/>
        <v>Bennett, Emma</v>
      </c>
      <c r="Q11" s="69">
        <f>IF('E-CARD'!$G$6="",0,IF(IFERROR(FIND(UPPER('E-CARD'!$G$6),UPPER(P11)),0)=0,0,1))</f>
        <v>0</v>
      </c>
      <c r="R11" s="69">
        <f>IF('E-CARD'!$W$6 = "", 0, IF(IFERROR(FIND(UPPER('E-CARD'!$W$6),UPPER(P11)),0)=0,0,1))</f>
        <v>0</v>
      </c>
      <c r="S11" s="8">
        <f t="shared" si="3"/>
        <v>0</v>
      </c>
    </row>
    <row r="12" spans="1:19" ht="15.75" customHeight="1">
      <c r="A12" s="2"/>
      <c r="B12" s="2">
        <v>5</v>
      </c>
      <c r="C12" s="3" t="s">
        <v>25</v>
      </c>
      <c r="D12" s="3" t="s">
        <v>26</v>
      </c>
      <c r="J12" s="8" t="str">
        <f t="shared" si="0"/>
        <v>Butler, Ryan</v>
      </c>
      <c r="K12" s="9">
        <f>IF('E-CARD'!$G$6="",0,IF(IFERROR(FIND(UPPER('E-CARD'!$G$6),UPPER(J12)),0)=0,0,1))</f>
        <v>0</v>
      </c>
      <c r="L12" s="9">
        <f>IF('E-CARD'!$W$6 = "", 0, IF(IFERROR(FIND(UPPER('E-CARD'!$W$6),UPPER(J12)),0)=0,0,1))</f>
        <v>0</v>
      </c>
      <c r="M12" s="8">
        <f t="shared" si="1"/>
        <v>0</v>
      </c>
      <c r="P12" s="8" t="str">
        <f t="shared" si="2"/>
        <v>Hughes, Isabella</v>
      </c>
      <c r="Q12" s="69">
        <f>IF('E-CARD'!$G$6="",0,IF(IFERROR(FIND(UPPER('E-CARD'!$G$6),UPPER(P12)),0)=0,0,1))</f>
        <v>0</v>
      </c>
      <c r="R12" s="69">
        <f>IF('E-CARD'!$W$6 = "", 0, IF(IFERROR(FIND(UPPER('E-CARD'!$W$6),UPPER(P12)),0)=0,0,1))</f>
        <v>0</v>
      </c>
      <c r="S12" s="8">
        <f t="shared" si="3"/>
        <v>0</v>
      </c>
    </row>
    <row r="13" spans="1:19" ht="15.75" customHeight="1">
      <c r="A13" s="2"/>
      <c r="B13" s="2">
        <v>6</v>
      </c>
      <c r="C13" s="3" t="s">
        <v>27</v>
      </c>
      <c r="D13" s="3" t="s">
        <v>28</v>
      </c>
      <c r="J13" s="8" t="str">
        <f t="shared" si="0"/>
        <v>Clark, Daniel</v>
      </c>
      <c r="K13" s="9">
        <f>IF('E-CARD'!$G$6="",0,IF(IFERROR(FIND(UPPER('E-CARD'!$G$6),UPPER(J13)),0)=0,0,1))</f>
        <v>0</v>
      </c>
      <c r="L13" s="9">
        <f>IF('E-CARD'!$W$6 = "", 0, IF(IFERROR(FIND(UPPER('E-CARD'!$W$6),UPPER(J13)),0)=0,0,1))</f>
        <v>0</v>
      </c>
      <c r="M13" s="8">
        <f t="shared" si="1"/>
        <v>0</v>
      </c>
      <c r="P13" s="8" t="str">
        <f t="shared" si="2"/>
        <v>Carter, Mia</v>
      </c>
      <c r="Q13" s="69">
        <f>IF('E-CARD'!$G$6="",0,IF(IFERROR(FIND(UPPER('E-CARD'!$G$6),UPPER(P13)),0)=0,0,1))</f>
        <v>0</v>
      </c>
      <c r="R13" s="69">
        <f>IF('E-CARD'!$W$6 = "", 0, IF(IFERROR(FIND(UPPER('E-CARD'!$W$6),UPPER(P13)),0)=0,0,1))</f>
        <v>0</v>
      </c>
      <c r="S13" s="8">
        <f t="shared" si="3"/>
        <v>0</v>
      </c>
    </row>
    <row r="14" spans="1:19" ht="15.75" customHeight="1">
      <c r="A14" s="2"/>
      <c r="B14" s="2">
        <v>7</v>
      </c>
      <c r="C14" s="3" t="s">
        <v>29</v>
      </c>
      <c r="D14" s="2"/>
      <c r="J14" s="8" t="str">
        <f t="shared" si="0"/>
        <v>Cole, Alexander</v>
      </c>
      <c r="K14" s="9">
        <f>IF('E-CARD'!$G$6="",0,IF(IFERROR(FIND(UPPER('E-CARD'!$G$6),UPPER(J14)),0)=0,0,1))</f>
        <v>0</v>
      </c>
      <c r="L14" s="9">
        <f>IF('E-CARD'!$W$6 = "", 0, IF(IFERROR(FIND(UPPER('E-CARD'!$W$6),UPPER(J14)),0)=0,0,1))</f>
        <v>0</v>
      </c>
      <c r="M14" s="8">
        <f t="shared" si="1"/>
        <v>0</v>
      </c>
      <c r="P14" s="8">
        <f t="shared" si="2"/>
        <v>0</v>
      </c>
      <c r="Q14" s="69">
        <f>IF('E-CARD'!$G$6="",0,IF(IFERROR(FIND(UPPER('E-CARD'!$G$6),UPPER(P14)),0)=0,0,1))</f>
        <v>0</v>
      </c>
      <c r="R14" s="69">
        <f>IF('E-CARD'!$W$6 = "", 0, IF(IFERROR(FIND(UPPER('E-CARD'!$W$6),UPPER(P14)),0)=0,0,1))</f>
        <v>0</v>
      </c>
      <c r="S14" s="8">
        <f t="shared" si="3"/>
        <v>0</v>
      </c>
    </row>
    <row r="15" spans="1:19" ht="15.75" customHeight="1">
      <c r="A15" s="2"/>
      <c r="B15" s="2">
        <v>8</v>
      </c>
      <c r="C15" s="3" t="s">
        <v>30</v>
      </c>
      <c r="D15" s="2"/>
      <c r="J15" s="8" t="str">
        <f t="shared" si="0"/>
        <v>Coleman, Thomas</v>
      </c>
      <c r="K15" s="9">
        <f>IF('E-CARD'!$G$6="",0,IF(IFERROR(FIND(UPPER('E-CARD'!$G$6),UPPER(J15)),0)=0,0,1))</f>
        <v>0</v>
      </c>
      <c r="L15" s="9">
        <f>IF('E-CARD'!$W$6 = "", 0, IF(IFERROR(FIND(UPPER('E-CARD'!$W$6),UPPER(J15)),0)=0,0,1))</f>
        <v>0</v>
      </c>
      <c r="M15" s="8">
        <f t="shared" si="1"/>
        <v>0</v>
      </c>
      <c r="P15" s="8">
        <f t="shared" si="2"/>
        <v>0</v>
      </c>
      <c r="Q15" s="69">
        <f>IF('E-CARD'!$G$6="",0,IF(IFERROR(FIND(UPPER('E-CARD'!$G$6),UPPER(P15)),0)=0,0,1))</f>
        <v>0</v>
      </c>
      <c r="R15" s="69">
        <f>IF('E-CARD'!$W$6 = "", 0, IF(IFERROR(FIND(UPPER('E-CARD'!$W$6),UPPER(P15)),0)=0,0,1))</f>
        <v>0</v>
      </c>
      <c r="S15" s="8">
        <f t="shared" si="3"/>
        <v>0</v>
      </c>
    </row>
    <row r="16" spans="1:19" ht="15.75" customHeight="1">
      <c r="A16" s="2"/>
      <c r="B16" s="2">
        <v>9</v>
      </c>
      <c r="C16" s="3" t="s">
        <v>31</v>
      </c>
      <c r="D16" s="2"/>
      <c r="J16" s="8" t="str">
        <f t="shared" si="0"/>
        <v>Cox, Anthony</v>
      </c>
      <c r="K16" s="9">
        <f>IF('E-CARD'!$G$6="",0,IF(IFERROR(FIND(UPPER('E-CARD'!$G$6),UPPER(J16)),0)=0,0,1))</f>
        <v>0</v>
      </c>
      <c r="L16" s="9">
        <f>IF('E-CARD'!$W$6 = "", 0, IF(IFERROR(FIND(UPPER('E-CARD'!$W$6),UPPER(J16)),0)=0,0,1))</f>
        <v>0</v>
      </c>
      <c r="M16" s="8">
        <f t="shared" si="1"/>
        <v>0</v>
      </c>
      <c r="P16" s="8">
        <f t="shared" si="2"/>
        <v>0</v>
      </c>
      <c r="Q16" s="69">
        <f>IF('E-CARD'!$G$6="",0,IF(IFERROR(FIND(UPPER('E-CARD'!$G$6),UPPER(P16)),0)=0,0,1))</f>
        <v>0</v>
      </c>
      <c r="R16" s="69">
        <f>IF('E-CARD'!$W$6 = "", 0, IF(IFERROR(FIND(UPPER('E-CARD'!$W$6),UPPER(P16)),0)=0,0,1))</f>
        <v>0</v>
      </c>
      <c r="S16" s="8">
        <f t="shared" si="3"/>
        <v>0</v>
      </c>
    </row>
    <row r="17" spans="1:19" ht="15.75" customHeight="1">
      <c r="A17" s="2"/>
      <c r="B17" s="2">
        <v>10</v>
      </c>
      <c r="C17" s="3" t="s">
        <v>32</v>
      </c>
      <c r="D17" s="2"/>
      <c r="J17" s="8" t="str">
        <f t="shared" si="0"/>
        <v>Dixon, Samuel</v>
      </c>
      <c r="K17" s="9">
        <f>IF('E-CARD'!$G$6="",0,IF(IFERROR(FIND(UPPER('E-CARD'!$G$6),UPPER(J17)),0)=0,0,1))</f>
        <v>0</v>
      </c>
      <c r="L17" s="9">
        <f>IF('E-CARD'!$W$6 = "", 0, IF(IFERROR(FIND(UPPER('E-CARD'!$W$6),UPPER(J17)),0)=0,0,1))</f>
        <v>0</v>
      </c>
      <c r="M17" s="8">
        <f t="shared" si="1"/>
        <v>0</v>
      </c>
      <c r="P17" s="8">
        <f t="shared" si="2"/>
        <v>0</v>
      </c>
      <c r="Q17" s="69">
        <f>IF('E-CARD'!$G$6="",0,IF(IFERROR(FIND(UPPER('E-CARD'!$G$6),UPPER(P17)),0)=0,0,1))</f>
        <v>0</v>
      </c>
      <c r="R17" s="69">
        <f>IF('E-CARD'!$W$6 = "", 0, IF(IFERROR(FIND(UPPER('E-CARD'!$W$6),UPPER(P17)),0)=0,0,1))</f>
        <v>0</v>
      </c>
      <c r="S17" s="8">
        <f t="shared" si="3"/>
        <v>0</v>
      </c>
    </row>
    <row r="18" spans="1:19" ht="15.75" customHeight="1">
      <c r="A18" s="2"/>
      <c r="B18" s="2">
        <v>11</v>
      </c>
      <c r="C18" s="3" t="s">
        <v>33</v>
      </c>
      <c r="D18" s="2"/>
      <c r="J18" s="8" t="str">
        <f t="shared" si="0"/>
        <v>Evans, Tyler</v>
      </c>
      <c r="K18" s="9">
        <f>IF('E-CARD'!$G$6="",0,IF(IFERROR(FIND(UPPER('E-CARD'!$G$6),UPPER(J18)),0)=0,0,1))</f>
        <v>0</v>
      </c>
      <c r="L18" s="9">
        <f>IF('E-CARD'!$W$6 = "", 0, IF(IFERROR(FIND(UPPER('E-CARD'!$W$6),UPPER(J18)),0)=0,0,1))</f>
        <v>0</v>
      </c>
      <c r="M18" s="8">
        <f t="shared" si="1"/>
        <v>0</v>
      </c>
      <c r="P18" s="8">
        <f t="shared" si="2"/>
        <v>0</v>
      </c>
      <c r="Q18" s="69">
        <f>IF('E-CARD'!$G$6="",0,IF(IFERROR(FIND(UPPER('E-CARD'!$G$6),UPPER(P18)),0)=0,0,1))</f>
        <v>0</v>
      </c>
      <c r="R18" s="69">
        <f>IF('E-CARD'!$W$6 = "", 0, IF(IFERROR(FIND(UPPER('E-CARD'!$W$6),UPPER(P18)),0)=0,0,1))</f>
        <v>0</v>
      </c>
      <c r="S18" s="8">
        <f t="shared" si="3"/>
        <v>0</v>
      </c>
    </row>
    <row r="19" spans="1:19" ht="15.75" customHeight="1">
      <c r="A19" s="2"/>
      <c r="B19" s="2">
        <v>12</v>
      </c>
      <c r="C19" s="3" t="s">
        <v>34</v>
      </c>
      <c r="D19" s="2"/>
      <c r="J19" s="8" t="str">
        <f t="shared" si="0"/>
        <v>Foster, Sebastian</v>
      </c>
      <c r="K19" s="9">
        <f>IF('E-CARD'!$G$6="",0,IF(IFERROR(FIND(UPPER('E-CARD'!$G$6),UPPER(J19)),0)=0,0,1))</f>
        <v>1</v>
      </c>
      <c r="L19" s="9">
        <f>IF('E-CARD'!$W$6 = "", 0, IF(IFERROR(FIND(UPPER('E-CARD'!$W$6),UPPER(J19)),0)=0,0,1))</f>
        <v>0</v>
      </c>
      <c r="M19" s="8">
        <f t="shared" si="1"/>
        <v>1</v>
      </c>
      <c r="P19" s="8">
        <f t="shared" si="2"/>
        <v>0</v>
      </c>
      <c r="Q19" s="69">
        <f>IF('E-CARD'!$G$6="",0,IF(IFERROR(FIND(UPPER('E-CARD'!$G$6),UPPER(P19)),0)=0,0,1))</f>
        <v>0</v>
      </c>
      <c r="R19" s="69">
        <f>IF('E-CARD'!$W$6 = "", 0, IF(IFERROR(FIND(UPPER('E-CARD'!$W$6),UPPER(P19)),0)=0,0,1))</f>
        <v>0</v>
      </c>
      <c r="S19" s="8">
        <f t="shared" si="3"/>
        <v>0</v>
      </c>
    </row>
    <row r="20" spans="1:19" ht="15.75" customHeight="1">
      <c r="A20" s="2"/>
      <c r="B20" s="2">
        <v>13</v>
      </c>
      <c r="C20" s="3" t="s">
        <v>35</v>
      </c>
      <c r="D20" s="2"/>
      <c r="J20" s="8" t="str">
        <f t="shared" si="0"/>
        <v>Foster, Zachary</v>
      </c>
      <c r="K20" s="9">
        <f>IF('E-CARD'!$G$6="",0,IF(IFERROR(FIND(UPPER('E-CARD'!$G$6),UPPER(J20)),0)=0,0,1))</f>
        <v>1</v>
      </c>
      <c r="L20" s="9">
        <f>IF('E-CARD'!$W$6 = "", 0, IF(IFERROR(FIND(UPPER('E-CARD'!$W$6),UPPER(J20)),0)=0,0,1))</f>
        <v>1</v>
      </c>
      <c r="M20" s="8">
        <f t="shared" si="1"/>
        <v>2</v>
      </c>
      <c r="P20" s="8">
        <f t="shared" si="2"/>
        <v>0</v>
      </c>
      <c r="Q20" s="69">
        <f>IF('E-CARD'!$G$6="",0,IF(IFERROR(FIND(UPPER('E-CARD'!$G$6),UPPER(P20)),0)=0,0,1))</f>
        <v>0</v>
      </c>
      <c r="R20" s="69">
        <f>IF('E-CARD'!$W$6 = "", 0, IF(IFERROR(FIND(UPPER('E-CARD'!$W$6),UPPER(P20)),0)=0,0,1))</f>
        <v>0</v>
      </c>
      <c r="S20" s="8">
        <f t="shared" si="3"/>
        <v>0</v>
      </c>
    </row>
    <row r="21" spans="1:19" ht="15.75" customHeight="1">
      <c r="A21" s="2"/>
      <c r="B21" s="2">
        <v>14</v>
      </c>
      <c r="C21" s="3" t="s">
        <v>36</v>
      </c>
      <c r="D21" s="2"/>
      <c r="J21" s="8" t="str">
        <f t="shared" si="0"/>
        <v>Griffin, Matthew</v>
      </c>
      <c r="K21" s="9">
        <f>IF('E-CARD'!$G$6="",0,IF(IFERROR(FIND(UPPER('E-CARD'!$G$6),UPPER(J21)),0)=0,0,1))</f>
        <v>0</v>
      </c>
      <c r="L21" s="9">
        <f>IF('E-CARD'!$W$6 = "", 0, IF(IFERROR(FIND(UPPER('E-CARD'!$W$6),UPPER(J21)),0)=0,0,1))</f>
        <v>0</v>
      </c>
      <c r="M21" s="8">
        <f t="shared" si="1"/>
        <v>0</v>
      </c>
      <c r="P21" s="8">
        <f t="shared" si="2"/>
        <v>0</v>
      </c>
      <c r="Q21" s="6">
        <f>IF('E-CARD'!$G$6="",0,IF(IFERROR(FIND(UPPER('E-CARD'!$G$6),UPPER(P21)),0)=0,0,1))</f>
        <v>0</v>
      </c>
      <c r="R21" s="6">
        <f>IF('E-CARD'!$W$6 = "", 0, IF(IFERROR(FIND(UPPER('E-CARD'!$W$6),UPPER(P21)),0)=0,0,1))</f>
        <v>0</v>
      </c>
      <c r="S21" s="8">
        <f t="shared" si="3"/>
        <v>0</v>
      </c>
    </row>
    <row r="22" spans="1:19" ht="15.75" customHeight="1">
      <c r="A22" s="2"/>
      <c r="B22" s="2">
        <v>15</v>
      </c>
      <c r="C22" s="3" t="s">
        <v>37</v>
      </c>
      <c r="D22" s="2"/>
      <c r="J22" s="8" t="str">
        <f t="shared" si="0"/>
        <v>Hayes, Gabriel</v>
      </c>
      <c r="K22" s="9">
        <f>IF('E-CARD'!$G$6="",0,IF(IFERROR(FIND(UPPER('E-CARD'!$G$6),UPPER(J22)),0)=0,0,1))</f>
        <v>0</v>
      </c>
      <c r="L22" s="9">
        <f>IF('E-CARD'!$W$6 = "", 0, IF(IFERROR(FIND(UPPER('E-CARD'!$W$6),UPPER(J22)),0)=0,0,1))</f>
        <v>0</v>
      </c>
      <c r="M22" s="8">
        <f t="shared" si="1"/>
        <v>0</v>
      </c>
      <c r="P22" s="8">
        <f t="shared" si="2"/>
        <v>0</v>
      </c>
      <c r="Q22" s="6">
        <f>IF('E-CARD'!$G$6="",0,IF(IFERROR(FIND(UPPER('E-CARD'!$G$6),UPPER(P22)),0)=0,0,1))</f>
        <v>0</v>
      </c>
      <c r="R22" s="6">
        <f>IF('E-CARD'!$W$6 = "", 0, IF(IFERROR(FIND(UPPER('E-CARD'!$W$6),UPPER(P22)),0)=0,0,1))</f>
        <v>0</v>
      </c>
      <c r="S22" s="8">
        <f t="shared" si="3"/>
        <v>0</v>
      </c>
    </row>
    <row r="23" spans="1:19" ht="15.75" customHeight="1">
      <c r="A23" s="2"/>
      <c r="B23" s="2">
        <v>16</v>
      </c>
      <c r="C23" s="3" t="s">
        <v>38</v>
      </c>
      <c r="D23" s="2"/>
      <c r="J23" s="8" t="str">
        <f t="shared" si="0"/>
        <v>Hayes, Timothy</v>
      </c>
      <c r="K23" s="9">
        <f>IF('E-CARD'!$G$6="",0,IF(IFERROR(FIND(UPPER('E-CARD'!$G$6),UPPER(J23)),0)=0,0,1))</f>
        <v>0</v>
      </c>
      <c r="L23" s="9">
        <f>IF('E-CARD'!$W$6 = "", 0, IF(IFERROR(FIND(UPPER('E-CARD'!$W$6),UPPER(J23)),0)=0,0,1))</f>
        <v>0</v>
      </c>
      <c r="M23" s="8">
        <f t="shared" si="1"/>
        <v>0</v>
      </c>
      <c r="P23" s="8">
        <f t="shared" si="2"/>
        <v>0</v>
      </c>
      <c r="Q23" s="6">
        <f>IF('E-CARD'!$G$6="",0,IF(IFERROR(FIND(UPPER('E-CARD'!$G$6),UPPER(P23)),0)=0,0,1))</f>
        <v>0</v>
      </c>
      <c r="R23" s="6">
        <f>IF('E-CARD'!$W$6 = "", 0, IF(IFERROR(FIND(UPPER('E-CARD'!$W$6),UPPER(P23)),0)=0,0,1))</f>
        <v>0</v>
      </c>
      <c r="S23" s="8">
        <f t="shared" si="3"/>
        <v>0</v>
      </c>
    </row>
    <row r="24" spans="1:19" ht="15.75" customHeight="1">
      <c r="A24" s="2"/>
      <c r="B24" s="2">
        <v>17</v>
      </c>
      <c r="C24" s="3" t="s">
        <v>39</v>
      </c>
      <c r="D24" s="2"/>
      <c r="J24" s="8" t="str">
        <f t="shared" si="0"/>
        <v>Hughes, James</v>
      </c>
      <c r="K24" s="9">
        <f>IF('E-CARD'!$G$6="",0,IF(IFERROR(FIND(UPPER('E-CARD'!$G$6),UPPER(J24)),0)=0,0,1))</f>
        <v>0</v>
      </c>
      <c r="L24" s="9">
        <f>IF('E-CARD'!$W$6 = "", 0, IF(IFERROR(FIND(UPPER('E-CARD'!$W$6),UPPER(J24)),0)=0,0,1))</f>
        <v>0</v>
      </c>
      <c r="M24" s="8">
        <f t="shared" si="1"/>
        <v>0</v>
      </c>
      <c r="P24" s="8">
        <f t="shared" si="2"/>
        <v>0</v>
      </c>
      <c r="Q24" s="6">
        <f>IF('E-CARD'!$G$6="",0,IF(IFERROR(FIND(UPPER('E-CARD'!$G$6),UPPER(P24)),0)=0,0,1))</f>
        <v>0</v>
      </c>
      <c r="R24" s="6">
        <f>IF('E-CARD'!$W$6 = "", 0, IF(IFERROR(FIND(UPPER('E-CARD'!$W$6),UPPER(P24)),0)=0,0,1))</f>
        <v>0</v>
      </c>
      <c r="S24" s="8">
        <f t="shared" si="3"/>
        <v>0</v>
      </c>
    </row>
    <row r="25" spans="1:19" ht="15.75" customHeight="1">
      <c r="A25" s="2"/>
      <c r="B25" s="2">
        <v>18</v>
      </c>
      <c r="C25" s="3" t="s">
        <v>40</v>
      </c>
      <c r="D25" s="2"/>
      <c r="J25" s="8" t="str">
        <f t="shared" si="0"/>
        <v>Jenkins, Michael</v>
      </c>
      <c r="K25" s="9">
        <f>IF('E-CARD'!$G$6="",0,IF(IFERROR(FIND(UPPER('E-CARD'!$G$6),UPPER(J25)),0)=0,0,1))</f>
        <v>0</v>
      </c>
      <c r="L25" s="9">
        <f>IF('E-CARD'!$W$6 = "", 0, IF(IFERROR(FIND(UPPER('E-CARD'!$W$6),UPPER(J25)),0)=0,0,1))</f>
        <v>0</v>
      </c>
      <c r="M25" s="8">
        <f t="shared" si="1"/>
        <v>0</v>
      </c>
      <c r="P25" s="8">
        <f t="shared" si="2"/>
        <v>0</v>
      </c>
      <c r="Q25" s="6">
        <f>IF('E-CARD'!$G$6="",0,IF(IFERROR(FIND(UPPER('E-CARD'!$G$6),UPPER(P25)),0)=0,0,1))</f>
        <v>0</v>
      </c>
      <c r="R25" s="6">
        <f>IF('E-CARD'!$W$6 = "", 0, IF(IFERROR(FIND(UPPER('E-CARD'!$W$6),UPPER(P25)),0)=0,0,1))</f>
        <v>0</v>
      </c>
      <c r="S25" s="8">
        <f t="shared" si="3"/>
        <v>0</v>
      </c>
    </row>
    <row r="26" spans="1:19" ht="15.75" customHeight="1">
      <c r="A26" s="2"/>
      <c r="B26" s="2">
        <v>19</v>
      </c>
      <c r="C26" s="3" t="s">
        <v>41</v>
      </c>
      <c r="D26" s="2"/>
      <c r="J26" s="8" t="str">
        <f t="shared" si="0"/>
        <v>King, Brian</v>
      </c>
      <c r="K26" s="9">
        <f>IF('E-CARD'!$G$6="",0,IF(IFERROR(FIND(UPPER('E-CARD'!$G$6),UPPER(J26)),0)=0,0,1))</f>
        <v>0</v>
      </c>
      <c r="L26" s="9">
        <f>IF('E-CARD'!$W$6 = "", 0, IF(IFERROR(FIND(UPPER('E-CARD'!$W$6),UPPER(J26)),0)=0,0,1))</f>
        <v>0</v>
      </c>
      <c r="M26" s="8">
        <f t="shared" si="1"/>
        <v>0</v>
      </c>
      <c r="P26" s="8">
        <f t="shared" si="2"/>
        <v>0</v>
      </c>
      <c r="Q26" s="6">
        <f>IF('E-CARD'!$G$6="",0,IF(IFERROR(FIND(UPPER('E-CARD'!$G$6),UPPER(P26)),0)=0,0,1))</f>
        <v>0</v>
      </c>
      <c r="R26" s="6">
        <f>IF('E-CARD'!$W$6 = "", 0, IF(IFERROR(FIND(UPPER('E-CARD'!$W$6),UPPER(P26)),0)=0,0,1))</f>
        <v>0</v>
      </c>
      <c r="S26" s="8">
        <f t="shared" si="3"/>
        <v>0</v>
      </c>
    </row>
    <row r="27" spans="1:19" ht="15.75" customHeight="1">
      <c r="A27" s="2"/>
      <c r="B27" s="2">
        <v>20</v>
      </c>
      <c r="C27" s="3" t="s">
        <v>42</v>
      </c>
      <c r="D27" s="2"/>
      <c r="J27" s="8" t="str">
        <f t="shared" si="0"/>
        <v>Mitchell, Caleb</v>
      </c>
      <c r="K27" s="9">
        <f>IF('E-CARD'!$G$6="",0,IF(IFERROR(FIND(UPPER('E-CARD'!$G$6),UPPER(J27)),0)=0,0,1))</f>
        <v>0</v>
      </c>
      <c r="L27" s="9">
        <f>IF('E-CARD'!$W$6 = "", 0, IF(IFERROR(FIND(UPPER('E-CARD'!$W$6),UPPER(J27)),0)=0,0,1))</f>
        <v>0</v>
      </c>
      <c r="M27" s="8">
        <f t="shared" si="1"/>
        <v>0</v>
      </c>
      <c r="P27" s="8">
        <f t="shared" si="2"/>
        <v>0</v>
      </c>
      <c r="Q27" s="6">
        <f>IF('E-CARD'!$G$6="",0,IF(IFERROR(FIND(UPPER('E-CARD'!$G$6),UPPER(P27)),0)=0,0,1))</f>
        <v>0</v>
      </c>
      <c r="R27" s="6">
        <f>IF('E-CARD'!$W$6 = "", 0, IF(IFERROR(FIND(UPPER('E-CARD'!$W$6),UPPER(P27)),0)=0,0,1))</f>
        <v>0</v>
      </c>
      <c r="S27" s="8">
        <f t="shared" si="3"/>
        <v>0</v>
      </c>
    </row>
    <row r="28" spans="1:19" ht="15.75" customHeight="1">
      <c r="A28" s="2"/>
      <c r="B28" s="2">
        <v>21</v>
      </c>
      <c r="C28" s="3" t="s">
        <v>43</v>
      </c>
      <c r="D28" s="2"/>
      <c r="J28" s="8" t="str">
        <f t="shared" si="0"/>
        <v>Mitchell, Jeremy</v>
      </c>
      <c r="K28" s="9">
        <f>IF('E-CARD'!$G$6="",0,IF(IFERROR(FIND(UPPER('E-CARD'!$G$6),UPPER(J28)),0)=0,0,1))</f>
        <v>0</v>
      </c>
      <c r="L28" s="9">
        <f>IF('E-CARD'!$W$6 = "", 0, IF(IFERROR(FIND(UPPER('E-CARD'!$W$6),UPPER(J28)),0)=0,0,1))</f>
        <v>0</v>
      </c>
      <c r="M28" s="8">
        <f t="shared" si="1"/>
        <v>0</v>
      </c>
      <c r="P28" s="8">
        <f t="shared" si="2"/>
        <v>0</v>
      </c>
      <c r="Q28" s="6">
        <f>IF('E-CARD'!$G$6="",0,IF(IFERROR(FIND(UPPER('E-CARD'!$G$6),UPPER(P28)),0)=0,0,1))</f>
        <v>0</v>
      </c>
      <c r="R28" s="6">
        <f>IF('E-CARD'!$W$6 = "", 0, IF(IFERROR(FIND(UPPER('E-CARD'!$W$6),UPPER(P28)),0)=0,0,1))</f>
        <v>0</v>
      </c>
      <c r="S28" s="8">
        <f t="shared" si="3"/>
        <v>0</v>
      </c>
    </row>
    <row r="29" spans="1:19" ht="15.75" customHeight="1">
      <c r="A29" s="2"/>
      <c r="B29" s="2">
        <v>22</v>
      </c>
      <c r="C29" s="3" t="s">
        <v>44</v>
      </c>
      <c r="D29" s="2"/>
      <c r="J29" s="8" t="str">
        <f t="shared" si="0"/>
        <v>Morgan, Isaac</v>
      </c>
      <c r="K29" s="9">
        <f>IF('E-CARD'!$G$6="",0,IF(IFERROR(FIND(UPPER('E-CARD'!$G$6),UPPER(J29)),0)=0,0,1))</f>
        <v>0</v>
      </c>
      <c r="L29" s="9">
        <f>IF('E-CARD'!$W$6 = "", 0, IF(IFERROR(FIND(UPPER('E-CARD'!$W$6),UPPER(J29)),0)=0,0,1))</f>
        <v>0</v>
      </c>
      <c r="M29" s="8">
        <f t="shared" si="1"/>
        <v>0</v>
      </c>
      <c r="P29" s="8">
        <f t="shared" si="2"/>
        <v>0</v>
      </c>
      <c r="Q29" s="6">
        <f>IF('E-CARD'!$G$6="",0,IF(IFERROR(FIND(UPPER('E-CARD'!$G$6),UPPER(P29)),0)=0,0,1))</f>
        <v>0</v>
      </c>
      <c r="R29" s="6">
        <f>IF('E-CARD'!$W$6 = "", 0, IF(IFERROR(FIND(UPPER('E-CARD'!$W$6),UPPER(P29)),0)=0,0,1))</f>
        <v>0</v>
      </c>
      <c r="S29" s="8">
        <f t="shared" si="3"/>
        <v>0</v>
      </c>
    </row>
    <row r="30" spans="1:19" ht="15.75" customHeight="1">
      <c r="A30" s="2"/>
      <c r="B30" s="2">
        <v>23</v>
      </c>
      <c r="C30" s="3" t="s">
        <v>45</v>
      </c>
      <c r="D30" s="2"/>
      <c r="J30" s="8" t="str">
        <f t="shared" si="0"/>
        <v>Morris, Aaron</v>
      </c>
      <c r="K30" s="9">
        <f>IF('E-CARD'!$G$6="",0,IF(IFERROR(FIND(UPPER('E-CARD'!$G$6),UPPER(J30)),0)=0,0,1))</f>
        <v>0</v>
      </c>
      <c r="L30" s="9">
        <f>IF('E-CARD'!$W$6 = "", 0, IF(IFERROR(FIND(UPPER('E-CARD'!$W$6),UPPER(J30)),0)=0,0,1))</f>
        <v>0</v>
      </c>
      <c r="M30" s="8">
        <f t="shared" si="1"/>
        <v>0</v>
      </c>
      <c r="P30" s="8">
        <f t="shared" si="2"/>
        <v>0</v>
      </c>
      <c r="Q30" s="6">
        <f>IF('E-CARD'!$G$6="",0,IF(IFERROR(FIND(UPPER('E-CARD'!$G$6),UPPER(P30)),0)=0,0,1))</f>
        <v>0</v>
      </c>
      <c r="R30" s="6">
        <f>IF('E-CARD'!$W$6 = "", 0, IF(IFERROR(FIND(UPPER('E-CARD'!$W$6),UPPER(P30)),0)=0,0,1))</f>
        <v>0</v>
      </c>
      <c r="S30" s="8">
        <f t="shared" si="3"/>
        <v>0</v>
      </c>
    </row>
    <row r="31" spans="1:19" ht="15.75" customHeight="1">
      <c r="A31" s="2"/>
      <c r="B31" s="2">
        <v>24</v>
      </c>
      <c r="C31" s="3" t="s">
        <v>46</v>
      </c>
      <c r="D31" s="2"/>
      <c r="J31" s="8" t="str">
        <f t="shared" si="0"/>
        <v>Murphy, David</v>
      </c>
      <c r="K31" s="9">
        <f>IF('E-CARD'!$G$6="",0,IF(IFERROR(FIND(UPPER('E-CARD'!$G$6),UPPER(J31)),0)=0,0,1))</f>
        <v>0</v>
      </c>
      <c r="L31" s="9">
        <f>IF('E-CARD'!$W$6 = "", 0, IF(IFERROR(FIND(UPPER('E-CARD'!$W$6),UPPER(J31)),0)=0,0,1))</f>
        <v>0</v>
      </c>
      <c r="M31" s="8">
        <f t="shared" si="1"/>
        <v>0</v>
      </c>
      <c r="P31" s="8">
        <f t="shared" si="2"/>
        <v>0</v>
      </c>
      <c r="Q31" s="6">
        <f>IF('E-CARD'!$G$6="",0,IF(IFERROR(FIND(UPPER('E-CARD'!$G$6),UPPER(P31)),0)=0,0,1))</f>
        <v>0</v>
      </c>
      <c r="R31" s="6">
        <f>IF('E-CARD'!$W$6 = "", 0, IF(IFERROR(FIND(UPPER('E-CARD'!$W$6),UPPER(P31)),0)=0,0,1))</f>
        <v>0</v>
      </c>
      <c r="S31" s="8">
        <f t="shared" si="3"/>
        <v>0</v>
      </c>
    </row>
    <row r="32" spans="1:19" ht="15.75" customHeight="1">
      <c r="A32" s="2"/>
      <c r="B32" s="2">
        <v>25</v>
      </c>
      <c r="C32" s="3" t="s">
        <v>47</v>
      </c>
      <c r="D32" s="2"/>
      <c r="J32" s="8" t="str">
        <f t="shared" si="0"/>
        <v>Patterson, Joshua</v>
      </c>
      <c r="K32" s="9">
        <f>IF('E-CARD'!$G$6="",0,IF(IFERROR(FIND(UPPER('E-CARD'!$G$6),UPPER(J32)),0)=0,0,1))</f>
        <v>0</v>
      </c>
      <c r="L32" s="9">
        <f>IF('E-CARD'!$W$6 = "", 0, IF(IFERROR(FIND(UPPER('E-CARD'!$W$6),UPPER(J32)),0)=0,0,1))</f>
        <v>0</v>
      </c>
      <c r="M32" s="8">
        <f t="shared" si="1"/>
        <v>0</v>
      </c>
      <c r="P32" s="8">
        <f t="shared" si="2"/>
        <v>0</v>
      </c>
      <c r="Q32" s="6">
        <f>IF('E-CARD'!$G$6="",0,IF(IFERROR(FIND(UPPER('E-CARD'!$G$6),UPPER(P32)),0)=0,0,1))</f>
        <v>0</v>
      </c>
      <c r="R32" s="6">
        <f>IF('E-CARD'!$W$6 = "", 0, IF(IFERROR(FIND(UPPER('E-CARD'!$W$6),UPPER(P32)),0)=0,0,1))</f>
        <v>0</v>
      </c>
      <c r="S32" s="8">
        <f t="shared" si="3"/>
        <v>0</v>
      </c>
    </row>
    <row r="33" spans="1:19" ht="15.75" customHeight="1">
      <c r="A33" s="2"/>
      <c r="B33" s="2">
        <v>26</v>
      </c>
      <c r="C33" s="3" t="s">
        <v>48</v>
      </c>
      <c r="D33" s="2"/>
      <c r="J33" s="8" t="str">
        <f t="shared" si="0"/>
        <v>Perry, Richard</v>
      </c>
      <c r="K33" s="9">
        <f>IF('E-CARD'!$G$6="",0,IF(IFERROR(FIND(UPPER('E-CARD'!$G$6),UPPER(J33)),0)=0,0,1))</f>
        <v>0</v>
      </c>
      <c r="L33" s="9">
        <f>IF('E-CARD'!$W$6 = "", 0, IF(IFERROR(FIND(UPPER('E-CARD'!$W$6),UPPER(J33)),0)=0,0,1))</f>
        <v>0</v>
      </c>
      <c r="M33" s="8">
        <f t="shared" si="1"/>
        <v>0</v>
      </c>
      <c r="P33" s="8">
        <f t="shared" si="2"/>
        <v>0</v>
      </c>
      <c r="Q33" s="6">
        <f>IF('E-CARD'!$G$6="",0,IF(IFERROR(FIND(UPPER('E-CARD'!$G$6),UPPER(P33)),0)=0,0,1))</f>
        <v>0</v>
      </c>
      <c r="R33" s="6">
        <f>IF('E-CARD'!$W$6 = "", 0, IF(IFERROR(FIND(UPPER('E-CARD'!$W$6),UPPER(P33)),0)=0,0,1))</f>
        <v>0</v>
      </c>
      <c r="S33" s="8">
        <f t="shared" si="3"/>
        <v>0</v>
      </c>
    </row>
    <row r="34" spans="1:19" ht="15.75" customHeight="1">
      <c r="A34" s="2"/>
      <c r="B34" s="2">
        <v>27</v>
      </c>
      <c r="C34" s="3" t="s">
        <v>49</v>
      </c>
      <c r="D34" s="2"/>
      <c r="J34" s="8" t="str">
        <f t="shared" si="0"/>
        <v>Peterson, Logan</v>
      </c>
      <c r="K34" s="9">
        <f>IF('E-CARD'!$G$6="",0,IF(IFERROR(FIND(UPPER('E-CARD'!$G$6),UPPER(J34)),0)=0,0,1))</f>
        <v>0</v>
      </c>
      <c r="L34" s="9">
        <f>IF('E-CARD'!$W$6 = "", 0, IF(IFERROR(FIND(UPPER('E-CARD'!$W$6),UPPER(J34)),0)=0,0,1))</f>
        <v>0</v>
      </c>
      <c r="M34" s="8">
        <f t="shared" si="1"/>
        <v>0</v>
      </c>
      <c r="P34" s="8">
        <f t="shared" si="2"/>
        <v>0</v>
      </c>
      <c r="Q34" s="6">
        <f>IF('E-CARD'!$G$6="",0,IF(IFERROR(FIND(UPPER('E-CARD'!$G$6),UPPER(P34)),0)=0,0,1))</f>
        <v>0</v>
      </c>
      <c r="R34" s="6">
        <f>IF('E-CARD'!$W$6 = "", 0, IF(IFERROR(FIND(UPPER('E-CARD'!$W$6),UPPER(P34)),0)=0,0,1))</f>
        <v>0</v>
      </c>
      <c r="S34" s="8">
        <f t="shared" si="3"/>
        <v>0</v>
      </c>
    </row>
    <row r="35" spans="1:19" ht="15.75" customHeight="1">
      <c r="A35" s="2"/>
      <c r="B35" s="2">
        <v>28</v>
      </c>
      <c r="C35" s="3" t="s">
        <v>50</v>
      </c>
      <c r="D35" s="2"/>
      <c r="J35" s="8" t="str">
        <f t="shared" si="0"/>
        <v>Powell, Nathan</v>
      </c>
      <c r="K35" s="9">
        <f>IF('E-CARD'!$G$6="",0,IF(IFERROR(FIND(UPPER('E-CARD'!$G$6),UPPER(J35)),0)=0,0,1))</f>
        <v>0</v>
      </c>
      <c r="L35" s="9">
        <f>IF('E-CARD'!$W$6 = "", 0, IF(IFERROR(FIND(UPPER('E-CARD'!$W$6),UPPER(J35)),0)=0,0,1))</f>
        <v>0</v>
      </c>
      <c r="M35" s="8">
        <f t="shared" si="1"/>
        <v>0</v>
      </c>
      <c r="P35" s="8">
        <f t="shared" si="2"/>
        <v>0</v>
      </c>
      <c r="Q35" s="6">
        <f>IF('E-CARD'!$G$6="",0,IF(IFERROR(FIND(UPPER('E-CARD'!$G$6),UPPER(P35)),0)=0,0,1))</f>
        <v>0</v>
      </c>
      <c r="R35" s="6">
        <f>IF('E-CARD'!$W$6 = "", 0, IF(IFERROR(FIND(UPPER('E-CARD'!$W$6),UPPER(P35)),0)=0,0,1))</f>
        <v>0</v>
      </c>
      <c r="S35" s="8">
        <f t="shared" si="3"/>
        <v>0</v>
      </c>
    </row>
    <row r="36" spans="1:19" ht="15.75" customHeight="1">
      <c r="A36" s="2"/>
      <c r="B36" s="2">
        <v>29</v>
      </c>
      <c r="C36" s="3" t="s">
        <v>51</v>
      </c>
      <c r="D36" s="2"/>
      <c r="J36" s="8" t="str">
        <f t="shared" si="0"/>
        <v>Price, Christopher</v>
      </c>
      <c r="K36" s="9">
        <f>IF('E-CARD'!$G$6="",0,IF(IFERROR(FIND(UPPER('E-CARD'!$G$6),UPPER(J36)),0)=0,0,1))</f>
        <v>0</v>
      </c>
      <c r="L36" s="9">
        <f>IF('E-CARD'!$W$6 = "", 0, IF(IFERROR(FIND(UPPER('E-CARD'!$W$6),UPPER(J36)),0)=0,0,1))</f>
        <v>0</v>
      </c>
      <c r="M36" s="8">
        <f t="shared" si="1"/>
        <v>0</v>
      </c>
      <c r="P36" s="8">
        <f t="shared" si="2"/>
        <v>0</v>
      </c>
      <c r="Q36" s="6">
        <f>IF('E-CARD'!$G$6="",0,IF(IFERROR(FIND(UPPER('E-CARD'!$G$6),UPPER(P36)),0)=0,0,1))</f>
        <v>0</v>
      </c>
      <c r="R36" s="6">
        <f>IF('E-CARD'!$W$6 = "", 0, IF(IFERROR(FIND(UPPER('E-CARD'!$W$6),UPPER(P36)),0)=0,0,1))</f>
        <v>0</v>
      </c>
      <c r="S36" s="8">
        <f t="shared" si="3"/>
        <v>0</v>
      </c>
    </row>
    <row r="37" spans="1:19" ht="17.25">
      <c r="A37" s="2"/>
      <c r="B37" s="2">
        <v>30</v>
      </c>
      <c r="C37" s="3" t="s">
        <v>52</v>
      </c>
      <c r="D37" s="2"/>
      <c r="J37" s="8" t="str">
        <f t="shared" si="0"/>
        <v>Ramirez, Kevin</v>
      </c>
      <c r="K37" s="9">
        <f>IF('E-CARD'!$G$6="",0,IF(IFERROR(FIND(UPPER('E-CARD'!$G$6),UPPER(J37)),0)=0,0,1))</f>
        <v>0</v>
      </c>
      <c r="L37" s="9">
        <f>IF('E-CARD'!$W$6 = "", 0, IF(IFERROR(FIND(UPPER('E-CARD'!$W$6),UPPER(J37)),0)=0,0,1))</f>
        <v>0</v>
      </c>
      <c r="M37" s="8">
        <f t="shared" si="1"/>
        <v>0</v>
      </c>
      <c r="P37" s="8">
        <f t="shared" si="2"/>
        <v>0</v>
      </c>
      <c r="Q37" s="6">
        <f>IF('E-CARD'!$G$6="",0,IF(IFERROR(FIND(UPPER('E-CARD'!$G$6),UPPER(P37)),0)=0,0,1))</f>
        <v>0</v>
      </c>
      <c r="R37" s="6">
        <f>IF('E-CARD'!$W$6 = "", 0, IF(IFERROR(FIND(UPPER('E-CARD'!$W$6),UPPER(P37)),0)=0,0,1))</f>
        <v>0</v>
      </c>
      <c r="S37" s="8">
        <f t="shared" si="3"/>
        <v>0</v>
      </c>
    </row>
    <row r="38" spans="1:19" ht="17.25">
      <c r="A38" s="2"/>
      <c r="B38" s="2">
        <v>31</v>
      </c>
      <c r="C38" s="3" t="s">
        <v>53</v>
      </c>
      <c r="D38" s="2"/>
      <c r="J38" s="8" t="str">
        <f t="shared" si="0"/>
        <v>Reed, Patrick</v>
      </c>
      <c r="K38" s="9">
        <f>IF('E-CARD'!$G$6="",0,IF(IFERROR(FIND(UPPER('E-CARD'!$G$6),UPPER(J38)),0)=0,0,1))</f>
        <v>0</v>
      </c>
      <c r="L38" s="9">
        <f>IF('E-CARD'!$W$6 = "", 0, IF(IFERROR(FIND(UPPER('E-CARD'!$W$6),UPPER(J38)),0)=0,0,1))</f>
        <v>0</v>
      </c>
      <c r="M38" s="8">
        <f t="shared" si="1"/>
        <v>0</v>
      </c>
      <c r="P38" s="8">
        <f t="shared" si="2"/>
        <v>0</v>
      </c>
      <c r="Q38" s="6">
        <f>IF('E-CARD'!$G$6="",0,IF(IFERROR(FIND(UPPER('E-CARD'!$G$6),UPPER(P38)),0)=0,0,1))</f>
        <v>0</v>
      </c>
      <c r="R38" s="6">
        <f>IF('E-CARD'!$W$6 = "", 0, IF(IFERROR(FIND(UPPER('E-CARD'!$W$6),UPPER(P38)),0)=0,0,1))</f>
        <v>0</v>
      </c>
      <c r="S38" s="8">
        <f t="shared" si="3"/>
        <v>0</v>
      </c>
    </row>
    <row r="39" spans="1:19" ht="17.25">
      <c r="A39" s="2"/>
      <c r="B39" s="2">
        <v>32</v>
      </c>
      <c r="C39" s="3" t="s">
        <v>54</v>
      </c>
      <c r="J39" s="8" t="str">
        <f t="shared" si="0"/>
        <v>Reed, William</v>
      </c>
      <c r="K39" s="9">
        <f>IF('E-CARD'!$G$6="",0,IF(IFERROR(FIND(UPPER('E-CARD'!$G$6),UPPER(J39)),0)=0,0,1))</f>
        <v>0</v>
      </c>
      <c r="L39" s="9">
        <f>IF('E-CARD'!$W$6 = "", 0, IF(IFERROR(FIND(UPPER('E-CARD'!$W$6),UPPER(J39)),0)=0,0,1))</f>
        <v>0</v>
      </c>
      <c r="M39" s="8">
        <f t="shared" si="1"/>
        <v>0</v>
      </c>
      <c r="P39" s="8">
        <f t="shared" si="2"/>
        <v>0</v>
      </c>
      <c r="Q39" s="6">
        <f>IF('E-CARD'!$G$6="",0,IF(IFERROR(FIND(UPPER('E-CARD'!$G$6),UPPER(P39)),0)=0,0,1))</f>
        <v>0</v>
      </c>
      <c r="R39" s="6">
        <f>IF('E-CARD'!$W$6 = "", 0, IF(IFERROR(FIND(UPPER('E-CARD'!$W$6),UPPER(P39)),0)=0,0,1))</f>
        <v>0</v>
      </c>
      <c r="S39" s="8">
        <f t="shared" si="3"/>
        <v>0</v>
      </c>
    </row>
    <row r="40" spans="1:19" ht="17.25">
      <c r="A40" s="2"/>
      <c r="B40" s="2">
        <v>33</v>
      </c>
      <c r="C40" s="3" t="s">
        <v>55</v>
      </c>
      <c r="D40" s="2"/>
      <c r="J40" s="8" t="str">
        <f t="shared" si="0"/>
        <v>Reynolds, Owen</v>
      </c>
      <c r="K40" s="9">
        <f>IF('E-CARD'!$G$6="",0,IF(IFERROR(FIND(UPPER('E-CARD'!$G$6),UPPER(J40)),0)=0,0,1))</f>
        <v>0</v>
      </c>
      <c r="L40" s="9">
        <f>IF('E-CARD'!$W$6 = "", 0, IF(IFERROR(FIND(UPPER('E-CARD'!$W$6),UPPER(J40)),0)=0,0,1))</f>
        <v>0</v>
      </c>
      <c r="M40" s="8">
        <f t="shared" si="1"/>
        <v>0</v>
      </c>
      <c r="P40" s="8">
        <f t="shared" si="2"/>
        <v>0</v>
      </c>
      <c r="Q40" s="6">
        <f>IF('E-CARD'!$G$6="",0,IF(IFERROR(FIND(UPPER('E-CARD'!$G$6),UPPER(P40)),0)=0,0,1))</f>
        <v>0</v>
      </c>
      <c r="R40" s="6">
        <f>IF('E-CARD'!$W$6 = "", 0, IF(IFERROR(FIND(UPPER('E-CARD'!$W$6),UPPER(P40)),0)=0,0,1))</f>
        <v>0</v>
      </c>
      <c r="S40" s="8">
        <f t="shared" si="3"/>
        <v>0</v>
      </c>
    </row>
    <row r="41" spans="1:19" ht="17.25">
      <c r="A41" s="2"/>
      <c r="B41" s="2">
        <v>34</v>
      </c>
      <c r="C41" s="3" t="s">
        <v>56</v>
      </c>
      <c r="D41" s="2"/>
      <c r="J41" s="8" t="str">
        <f t="shared" si="0"/>
        <v>Rivera, Eric</v>
      </c>
      <c r="K41" s="9">
        <f>IF('E-CARD'!$G$6="",0,IF(IFERROR(FIND(UPPER('E-CARD'!$G$6),UPPER(J41)),0)=0,0,1))</f>
        <v>0</v>
      </c>
      <c r="L41" s="9">
        <f>IF('E-CARD'!$W$6 = "", 0, IF(IFERROR(FIND(UPPER('E-CARD'!$W$6),UPPER(J41)),0)=0,0,1))</f>
        <v>0</v>
      </c>
      <c r="M41" s="8">
        <f t="shared" si="1"/>
        <v>0</v>
      </c>
      <c r="P41" s="8">
        <f t="shared" si="2"/>
        <v>0</v>
      </c>
      <c r="Q41" s="6">
        <f>IF('E-CARD'!$G$6="",0,IF(IFERROR(FIND(UPPER('E-CARD'!$G$6),UPPER(P41)),0)=0,0,1))</f>
        <v>0</v>
      </c>
      <c r="R41" s="6">
        <f>IF('E-CARD'!$W$6 = "", 0, IF(IFERROR(FIND(UPPER('E-CARD'!$W$6),UPPER(P41)),0)=0,0,1))</f>
        <v>0</v>
      </c>
      <c r="S41" s="8">
        <f t="shared" si="3"/>
        <v>0</v>
      </c>
    </row>
    <row r="42" spans="1:19" ht="17.25">
      <c r="A42" s="2"/>
      <c r="B42" s="2">
        <v>35</v>
      </c>
      <c r="C42" s="3" t="s">
        <v>57</v>
      </c>
      <c r="D42" s="2"/>
      <c r="J42" s="8" t="str">
        <f t="shared" si="0"/>
        <v>Russell, Eli</v>
      </c>
      <c r="K42" s="9">
        <f>IF('E-CARD'!$G$6="",0,IF(IFERROR(FIND(UPPER('E-CARD'!$G$6),UPPER(J42)),0)=0,0,1))</f>
        <v>0</v>
      </c>
      <c r="L42" s="9">
        <f>IF('E-CARD'!$W$6 = "", 0, IF(IFERROR(FIND(UPPER('E-CARD'!$W$6),UPPER(J42)),0)=0,0,1))</f>
        <v>0</v>
      </c>
      <c r="M42" s="8">
        <f t="shared" si="1"/>
        <v>0</v>
      </c>
      <c r="P42" s="8">
        <f t="shared" si="2"/>
        <v>0</v>
      </c>
      <c r="Q42" s="6">
        <f>IF('E-CARD'!$G$6="",0,IF(IFERROR(FIND(UPPER('E-CARD'!$G$6),UPPER(P42)),0)=0,0,1))</f>
        <v>0</v>
      </c>
      <c r="R42" s="6">
        <f>IF('E-CARD'!$W$6 = "", 0, IF(IFERROR(FIND(UPPER('E-CARD'!$W$6),UPPER(P42)),0)=0,0,1))</f>
        <v>0</v>
      </c>
      <c r="S42" s="8">
        <f t="shared" si="3"/>
        <v>0</v>
      </c>
    </row>
    <row r="43" spans="1:19" ht="17.25">
      <c r="B43" s="2">
        <v>36</v>
      </c>
      <c r="C43" s="3" t="s">
        <v>58</v>
      </c>
      <c r="D43" s="2"/>
      <c r="J43" s="8" t="str">
        <f t="shared" si="0"/>
        <v>Sanders, Charles</v>
      </c>
      <c r="K43" s="9">
        <f>IF('E-CARD'!$G$6="",0,IF(IFERROR(FIND(UPPER('E-CARD'!$G$6),UPPER(J43)),0)=0,0,1))</f>
        <v>0</v>
      </c>
      <c r="L43" s="9">
        <f>IF('E-CARD'!$W$6 = "", 0, IF(IFERROR(FIND(UPPER('E-CARD'!$W$6),UPPER(J43)),0)=0,0,1))</f>
        <v>0</v>
      </c>
      <c r="M43" s="8">
        <f t="shared" si="1"/>
        <v>0</v>
      </c>
      <c r="P43" s="8">
        <f t="shared" si="2"/>
        <v>0</v>
      </c>
      <c r="Q43" s="6">
        <f>IF('E-CARD'!$G$6="",0,IF(IFERROR(FIND(UPPER('E-CARD'!$G$6),UPPER(P43)),0)=0,0,1))</f>
        <v>0</v>
      </c>
      <c r="R43" s="6">
        <f>IF('E-CARD'!$W$6 = "", 0, IF(IFERROR(FIND(UPPER('E-CARD'!$W$6),UPPER(P43)),0)=0,0,1))</f>
        <v>0</v>
      </c>
      <c r="S43" s="8">
        <f t="shared" si="3"/>
        <v>0</v>
      </c>
    </row>
    <row r="44" spans="1:19" ht="17.25">
      <c r="B44" s="2">
        <v>37</v>
      </c>
      <c r="C44" s="3" t="s">
        <v>59</v>
      </c>
      <c r="J44" s="8" t="str">
        <f t="shared" si="0"/>
        <v>Sanders, Jason</v>
      </c>
      <c r="K44" s="9">
        <f>IF('E-CARD'!$G$6="",0,IF(IFERROR(FIND(UPPER('E-CARD'!$G$6),UPPER(J44)),0)=0,0,1))</f>
        <v>0</v>
      </c>
      <c r="L44" s="9">
        <f>IF('E-CARD'!$W$6 = "", 0, IF(IFERROR(FIND(UPPER('E-CARD'!$W$6),UPPER(J44)),0)=0,0,1))</f>
        <v>0</v>
      </c>
      <c r="M44" s="8">
        <f t="shared" si="1"/>
        <v>0</v>
      </c>
      <c r="P44" s="8">
        <f t="shared" si="2"/>
        <v>0</v>
      </c>
      <c r="Q44" s="6">
        <f>IF('E-CARD'!$G$6="",0,IF(IFERROR(FIND(UPPER('E-CARD'!$G$6),UPPER(P44)),0)=0,0,1))</f>
        <v>0</v>
      </c>
      <c r="R44" s="6">
        <f>IF('E-CARD'!$W$6 = "", 0, IF(IFERROR(FIND(UPPER('E-CARD'!$W$6),UPPER(P44)),0)=0,0,1))</f>
        <v>0</v>
      </c>
      <c r="S44" s="8">
        <f t="shared" si="3"/>
        <v>0</v>
      </c>
    </row>
    <row r="45" spans="1:19" ht="17.25">
      <c r="B45" s="2">
        <v>38</v>
      </c>
      <c r="C45" s="3" t="s">
        <v>60</v>
      </c>
      <c r="J45" s="8" t="str">
        <f t="shared" si="0"/>
        <v>Scott, Lucas</v>
      </c>
      <c r="K45" s="9">
        <f>IF('E-CARD'!$G$6="",0,IF(IFERROR(FIND(UPPER('E-CARD'!$G$6),UPPER(J45)),0)=0,0,1))</f>
        <v>0</v>
      </c>
      <c r="L45" s="9">
        <f>IF('E-CARD'!$W$6 = "", 0, IF(IFERROR(FIND(UPPER('E-CARD'!$W$6),UPPER(J45)),0)=0,0,1))</f>
        <v>0</v>
      </c>
      <c r="M45" s="8">
        <f t="shared" si="1"/>
        <v>0</v>
      </c>
      <c r="P45" s="8">
        <f t="shared" si="2"/>
        <v>0</v>
      </c>
      <c r="Q45" s="6">
        <f>IF('E-CARD'!$G$6="",0,IF(IFERROR(FIND(UPPER('E-CARD'!$G$6),UPPER(P45)),0)=0,0,1))</f>
        <v>0</v>
      </c>
      <c r="R45" s="6">
        <f>IF('E-CARD'!$W$6 = "", 0, IF(IFERROR(FIND(UPPER('E-CARD'!$W$6),UPPER(P45)),0)=0,0,1))</f>
        <v>0</v>
      </c>
      <c r="S45" s="8">
        <f t="shared" si="3"/>
        <v>0</v>
      </c>
    </row>
    <row r="46" spans="1:19" ht="17.25">
      <c r="B46" s="2">
        <v>39</v>
      </c>
      <c r="C46" s="3" t="s">
        <v>61</v>
      </c>
      <c r="J46" s="8" t="str">
        <f t="shared" si="0"/>
        <v>Simmons, Brandon</v>
      </c>
      <c r="K46" s="9">
        <f>IF('E-CARD'!$G$6="",0,IF(IFERROR(FIND(UPPER('E-CARD'!$G$6),UPPER(J46)),0)=0,0,1))</f>
        <v>0</v>
      </c>
      <c r="L46" s="9">
        <f>IF('E-CARD'!$W$6 = "", 0, IF(IFERROR(FIND(UPPER('E-CARD'!$W$6),UPPER(J46)),0)=0,0,1))</f>
        <v>0</v>
      </c>
      <c r="M46" s="8">
        <f t="shared" si="1"/>
        <v>0</v>
      </c>
      <c r="P46" s="8">
        <f t="shared" si="2"/>
        <v>0</v>
      </c>
      <c r="Q46" s="6">
        <f>IF('E-CARD'!$G$6="",0,IF(IFERROR(FIND(UPPER('E-CARD'!$G$6),UPPER(P46)),0)=0,0,1))</f>
        <v>0</v>
      </c>
      <c r="R46" s="6">
        <f>IF('E-CARD'!$W$6 = "", 0, IF(IFERROR(FIND(UPPER('E-CARD'!$W$6),UPPER(P46)),0)=0,0,1))</f>
        <v>0</v>
      </c>
      <c r="S46" s="8">
        <f t="shared" si="3"/>
        <v>0</v>
      </c>
    </row>
    <row r="47" spans="1:19" ht="17.25">
      <c r="B47" s="2">
        <v>40</v>
      </c>
      <c r="C47" s="3" t="s">
        <v>62</v>
      </c>
      <c r="J47" s="8" t="str">
        <f t="shared" si="0"/>
        <v>Simmons, Daniel</v>
      </c>
      <c r="K47" s="9">
        <f>IF('E-CARD'!$G$6="",0,IF(IFERROR(FIND(UPPER('E-CARD'!$G$6),UPPER(J47)),0)=0,0,1))</f>
        <v>0</v>
      </c>
      <c r="L47" s="9">
        <f>IF('E-CARD'!$W$6 = "", 0, IF(IFERROR(FIND(UPPER('E-CARD'!$W$6),UPPER(J47)),0)=0,0,1))</f>
        <v>0</v>
      </c>
      <c r="M47" s="8">
        <f t="shared" si="1"/>
        <v>0</v>
      </c>
      <c r="P47" s="8">
        <f t="shared" si="2"/>
        <v>0</v>
      </c>
      <c r="Q47" s="6">
        <f>IF('E-CARD'!$G$6="",0,IF(IFERROR(FIND(UPPER('E-CARD'!$G$6),UPPER(P47)),0)=0,0,1))</f>
        <v>0</v>
      </c>
      <c r="R47" s="6">
        <f>IF('E-CARD'!$W$6 = "", 0, IF(IFERROR(FIND(UPPER('E-CARD'!$W$6),UPPER(P47)),0)=0,0,1))</f>
        <v>0</v>
      </c>
      <c r="S47" s="8">
        <f t="shared" si="3"/>
        <v>0</v>
      </c>
    </row>
    <row r="48" spans="1:19" ht="17.25">
      <c r="B48" s="2">
        <v>41</v>
      </c>
      <c r="C48" s="3" t="s">
        <v>63</v>
      </c>
      <c r="J48" s="8" t="str">
        <f t="shared" si="0"/>
        <v>Simmons, Steven</v>
      </c>
      <c r="K48" s="9">
        <f>IF('E-CARD'!$G$6="",0,IF(IFERROR(FIND(UPPER('E-CARD'!$G$6),UPPER(J48)),0)=0,0,1))</f>
        <v>0</v>
      </c>
      <c r="L48" s="9">
        <f>IF('E-CARD'!$W$6 = "", 0, IF(IFERROR(FIND(UPPER('E-CARD'!$W$6),UPPER(J48)),0)=0,0,1))</f>
        <v>0</v>
      </c>
      <c r="M48" s="8">
        <f t="shared" si="1"/>
        <v>0</v>
      </c>
      <c r="P48" s="8">
        <f t="shared" si="2"/>
        <v>0</v>
      </c>
      <c r="Q48" s="6">
        <f>IF('E-CARD'!$G$6="",0,IF(IFERROR(FIND(UPPER('E-CARD'!$G$6),UPPER(P48)),0)=0,0,1))</f>
        <v>0</v>
      </c>
      <c r="R48" s="6">
        <f>IF('E-CARD'!$W$6 = "", 0, IF(IFERROR(FIND(UPPER('E-CARD'!$W$6),UPPER(P48)),0)=0,0,1))</f>
        <v>0</v>
      </c>
      <c r="S48" s="8">
        <f t="shared" si="3"/>
        <v>0</v>
      </c>
    </row>
    <row r="49" spans="2:19" ht="17.25">
      <c r="B49" s="2">
        <v>42</v>
      </c>
      <c r="C49" s="3" t="s">
        <v>64</v>
      </c>
      <c r="J49" s="8" t="str">
        <f t="shared" si="0"/>
        <v>Stewart, Joseph</v>
      </c>
      <c r="K49" s="9">
        <f>IF('E-CARD'!$G$6="",0,IF(IFERROR(FIND(UPPER('E-CARD'!$G$6),UPPER(J49)),0)=0,0,1))</f>
        <v>0</v>
      </c>
      <c r="L49" s="9">
        <f>IF('E-CARD'!$W$6 = "", 0, IF(IFERROR(FIND(UPPER('E-CARD'!$W$6),UPPER(J49)),0)=0,0,1))</f>
        <v>0</v>
      </c>
      <c r="M49" s="8">
        <f t="shared" si="1"/>
        <v>0</v>
      </c>
      <c r="P49" s="8">
        <f t="shared" si="2"/>
        <v>0</v>
      </c>
      <c r="Q49" s="6">
        <f>IF('E-CARD'!$G$6="",0,IF(IFERROR(FIND(UPPER('E-CARD'!$G$6),UPPER(P49)),0)=0,0,1))</f>
        <v>0</v>
      </c>
      <c r="R49" s="6">
        <f>IF('E-CARD'!$W$6 = "", 0, IF(IFERROR(FIND(UPPER('E-CARD'!$W$6),UPPER(P49)),0)=0,0,1))</f>
        <v>0</v>
      </c>
      <c r="S49" s="8">
        <f t="shared" si="3"/>
        <v>0</v>
      </c>
    </row>
    <row r="50" spans="2:19" ht="17.25">
      <c r="B50" s="2">
        <v>43</v>
      </c>
      <c r="C50" s="3" t="s">
        <v>65</v>
      </c>
      <c r="J50" s="8" t="str">
        <f t="shared" si="0"/>
        <v>Thompson, Andrew</v>
      </c>
      <c r="K50" s="9">
        <f>IF('E-CARD'!$G$6="",0,IF(IFERROR(FIND(UPPER('E-CARD'!$G$6),UPPER(J50)),0)=0,0,1))</f>
        <v>0</v>
      </c>
      <c r="L50" s="9">
        <f>IF('E-CARD'!$W$6 = "", 0, IF(IFERROR(FIND(UPPER('E-CARD'!$W$6),UPPER(J50)),0)=0,0,1))</f>
        <v>0</v>
      </c>
      <c r="M50" s="8">
        <f t="shared" si="1"/>
        <v>0</v>
      </c>
      <c r="P50" s="8">
        <f t="shared" si="2"/>
        <v>0</v>
      </c>
      <c r="Q50" s="6">
        <f>IF('E-CARD'!$G$6="",0,IF(IFERROR(FIND(UPPER('E-CARD'!$G$6),UPPER(P50)),0)=0,0,1))</f>
        <v>0</v>
      </c>
      <c r="R50" s="6">
        <f>IF('E-CARD'!$W$6 = "", 0, IF(IFERROR(FIND(UPPER('E-CARD'!$W$6),UPPER(P50)),0)=0,0,1))</f>
        <v>0</v>
      </c>
      <c r="S50" s="8">
        <f t="shared" si="3"/>
        <v>0</v>
      </c>
    </row>
    <row r="51" spans="2:19" ht="17.25">
      <c r="B51" s="2">
        <v>44</v>
      </c>
      <c r="C51" s="3" t="s">
        <v>66</v>
      </c>
      <c r="J51" s="8" t="str">
        <f t="shared" si="0"/>
        <v>Turner, Ethan</v>
      </c>
      <c r="K51" s="9">
        <f>IF('E-CARD'!$G$6="",0,IF(IFERROR(FIND(UPPER('E-CARD'!$G$6),UPPER(J51)),0)=0,0,1))</f>
        <v>0</v>
      </c>
      <c r="L51" s="9">
        <f>IF('E-CARD'!$W$6 = "", 0, IF(IFERROR(FIND(UPPER('E-CARD'!$W$6),UPPER(J51)),0)=0,0,1))</f>
        <v>0</v>
      </c>
      <c r="M51" s="8">
        <f t="shared" si="1"/>
        <v>0</v>
      </c>
      <c r="P51" s="8">
        <f t="shared" si="2"/>
        <v>0</v>
      </c>
      <c r="Q51" s="6">
        <f>IF('E-CARD'!$G$6="",0,IF(IFERROR(FIND(UPPER('E-CARD'!$G$6),UPPER(P51)),0)=0,0,1))</f>
        <v>0</v>
      </c>
      <c r="R51" s="6">
        <f>IF('E-CARD'!$W$6 = "", 0, IF(IFERROR(FIND(UPPER('E-CARD'!$W$6),UPPER(P51)),0)=0,0,1))</f>
        <v>0</v>
      </c>
      <c r="S51" s="8">
        <f t="shared" si="3"/>
        <v>0</v>
      </c>
    </row>
    <row r="52" spans="2:19" ht="17.25">
      <c r="B52" s="2">
        <v>45</v>
      </c>
      <c r="C52" s="3" t="s">
        <v>67</v>
      </c>
      <c r="J52" s="8" t="str">
        <f t="shared" si="0"/>
        <v>Ward, Jonathan</v>
      </c>
      <c r="K52" s="9">
        <f>IF('E-CARD'!$G$6="",0,IF(IFERROR(FIND(UPPER('E-CARD'!$G$6),UPPER(J52)),0)=0,0,1))</f>
        <v>0</v>
      </c>
      <c r="L52" s="9">
        <f>IF('E-CARD'!$W$6 = "", 0, IF(IFERROR(FIND(UPPER('E-CARD'!$W$6),UPPER(J52)),0)=0,0,1))</f>
        <v>0</v>
      </c>
      <c r="M52" s="8">
        <f t="shared" si="1"/>
        <v>0</v>
      </c>
      <c r="P52" s="8">
        <f t="shared" si="2"/>
        <v>0</v>
      </c>
      <c r="Q52" s="6">
        <f>IF('E-CARD'!$G$6="",0,IF(IFERROR(FIND(UPPER('E-CARD'!$G$6),UPPER(P52)),0)=0,0,1))</f>
        <v>0</v>
      </c>
      <c r="R52" s="6">
        <f>IF('E-CARD'!$W$6 = "", 0, IF(IFERROR(FIND(UPPER('E-CARD'!$W$6),UPPER(P52)),0)=0,0,1))</f>
        <v>0</v>
      </c>
      <c r="S52" s="8">
        <f t="shared" si="3"/>
        <v>0</v>
      </c>
    </row>
    <row r="53" spans="2:19" ht="17.25">
      <c r="B53" s="2">
        <v>46</v>
      </c>
      <c r="C53" s="3" t="s">
        <v>68</v>
      </c>
      <c r="J53" s="8" t="str">
        <f t="shared" si="0"/>
        <v>Watson, Justin</v>
      </c>
      <c r="K53" s="9">
        <f>IF('E-CARD'!$G$6="",0,IF(IFERROR(FIND(UPPER('E-CARD'!$G$6),UPPER(J53)),0)=0,0,1))</f>
        <v>0</v>
      </c>
      <c r="L53" s="9">
        <f>IF('E-CARD'!$W$6 = "", 0, IF(IFERROR(FIND(UPPER('E-CARD'!$W$6),UPPER(J53)),0)=0,0,1))</f>
        <v>0</v>
      </c>
      <c r="M53" s="8">
        <f t="shared" si="1"/>
        <v>0</v>
      </c>
      <c r="P53" s="8">
        <f t="shared" si="2"/>
        <v>0</v>
      </c>
      <c r="Q53" s="6">
        <f>IF('E-CARD'!$G$6="",0,IF(IFERROR(FIND(UPPER('E-CARD'!$G$6),UPPER(P53)),0)=0,0,1))</f>
        <v>0</v>
      </c>
      <c r="R53" s="6">
        <f>IF('E-CARD'!$W$6 = "", 0, IF(IFERROR(FIND(UPPER('E-CARD'!$W$6),UPPER(P53)),0)=0,0,1))</f>
        <v>0</v>
      </c>
      <c r="S53" s="8">
        <f t="shared" si="3"/>
        <v>0</v>
      </c>
    </row>
    <row r="54" spans="2:19" ht="17.25">
      <c r="B54" s="2">
        <v>47</v>
      </c>
      <c r="C54" s="3" t="s">
        <v>69</v>
      </c>
      <c r="J54" s="8" t="str">
        <f t="shared" si="0"/>
        <v>Wright, Henry</v>
      </c>
      <c r="K54" s="9">
        <f>IF('E-CARD'!$G$6="",0,IF(IFERROR(FIND(UPPER('E-CARD'!$G$6),UPPER(J54)),0)=0,0,1))</f>
        <v>0</v>
      </c>
      <c r="L54" s="9">
        <f>IF('E-CARD'!$W$6 = "", 0, IF(IFERROR(FIND(UPPER('E-CARD'!$W$6),UPPER(J54)),0)=0,0,1))</f>
        <v>0</v>
      </c>
      <c r="M54" s="8">
        <f t="shared" si="1"/>
        <v>0</v>
      </c>
      <c r="P54" s="8">
        <f t="shared" si="2"/>
        <v>0</v>
      </c>
      <c r="Q54" s="6">
        <f>IF('E-CARD'!$G$6="",0,IF(IFERROR(FIND(UPPER('E-CARD'!$G$6),UPPER(P54)),0)=0,0,1))</f>
        <v>0</v>
      </c>
      <c r="R54" s="6">
        <f>IF('E-CARD'!$W$6 = "", 0, IF(IFERROR(FIND(UPPER('E-CARD'!$W$6),UPPER(P54)),0)=0,0,1))</f>
        <v>0</v>
      </c>
      <c r="S54" s="8">
        <f t="shared" si="3"/>
        <v>0</v>
      </c>
    </row>
    <row r="55" spans="2:19" ht="17.25">
      <c r="B55" s="2">
        <v>48</v>
      </c>
      <c r="C55" s="3" t="s">
        <v>70</v>
      </c>
      <c r="J55" s="8" t="str">
        <f>C55</f>
        <v>Young, Benjamin</v>
      </c>
      <c r="K55" s="9">
        <f>IF('E-CARD'!$G$6="",0,IF(IFERROR(FIND(UPPER('E-CARD'!$G$6),UPPER(J55)),0)=0,0,1))</f>
        <v>0</v>
      </c>
      <c r="L55" s="9">
        <f>IF('E-CARD'!$W$6 = "", 0, IF(IFERROR(FIND(UPPER('E-CARD'!$W$6),UPPER(J55)),0)=0,0,1))</f>
        <v>0</v>
      </c>
      <c r="M55" s="8">
        <f t="shared" si="1"/>
        <v>0</v>
      </c>
      <c r="P55" s="8">
        <f t="shared" si="2"/>
        <v>0</v>
      </c>
      <c r="Q55" s="6">
        <f>IF('E-CARD'!$G$6="",0,IF(IFERROR(FIND(UPPER('E-CARD'!$G$6),UPPER(P55)),0)=0,0,1))</f>
        <v>0</v>
      </c>
      <c r="R55" s="6">
        <f>IF('E-CARD'!$W$6 = "", 0, IF(IFERROR(FIND(UPPER('E-CARD'!$W$6),UPPER(P55)),0)=0,0,1))</f>
        <v>0</v>
      </c>
      <c r="S55" s="8">
        <f t="shared" si="3"/>
        <v>0</v>
      </c>
    </row>
    <row r="56" spans="2:19" ht="17.25">
      <c r="B56" s="2">
        <v>49</v>
      </c>
      <c r="J56" s="8">
        <f>C56</f>
        <v>0</v>
      </c>
      <c r="K56" s="9">
        <f>IF('E-CARD'!$G$6="",0,IF(IFERROR(FIND(UPPER('E-CARD'!$G$6),UPPER(J56)),0)=0,0,1))</f>
        <v>0</v>
      </c>
      <c r="L56" s="9">
        <f>IF('E-CARD'!$W$6 = "", 0, IF(IFERROR(FIND(UPPER('E-CARD'!$W$6),UPPER(J56)),0)=0,0,1))</f>
        <v>0</v>
      </c>
      <c r="M56" s="8">
        <f t="shared" si="1"/>
        <v>0</v>
      </c>
      <c r="P56" s="8">
        <f t="shared" si="2"/>
        <v>0</v>
      </c>
      <c r="Q56" s="6">
        <f>IF('E-CARD'!$G$6="",0,IF(IFERROR(FIND(UPPER('E-CARD'!$G$6),UPPER(P56)),0)=0,0,1))</f>
        <v>0</v>
      </c>
      <c r="R56" s="6">
        <f>IF('E-CARD'!$W$6 = "", 0, IF(IFERROR(FIND(UPPER('E-CARD'!$W$6),UPPER(P56)),0)=0,0,1))</f>
        <v>0</v>
      </c>
      <c r="S56" s="8">
        <f t="shared" si="3"/>
        <v>0</v>
      </c>
    </row>
    <row r="57" spans="2:19" ht="17.25">
      <c r="B57" s="2">
        <v>50</v>
      </c>
      <c r="J57" s="8">
        <f>C57</f>
        <v>0</v>
      </c>
      <c r="K57" s="9">
        <f>IF('E-CARD'!$G$6="",0,IF(IFERROR(FIND(UPPER('E-CARD'!$G$6),UPPER(J57)),0)=0,0,1))</f>
        <v>0</v>
      </c>
      <c r="L57" s="9">
        <f>IF('E-CARD'!$W$6 = "", 0, IF(IFERROR(FIND(UPPER('E-CARD'!$W$6),UPPER(J57)),0)=0,0,1))</f>
        <v>0</v>
      </c>
      <c r="M57" s="8">
        <f t="shared" si="1"/>
        <v>0</v>
      </c>
      <c r="P57" s="8">
        <f t="shared" si="2"/>
        <v>0</v>
      </c>
      <c r="Q57" s="6">
        <f>IF('E-CARD'!$G$6="",0,IF(IFERROR(FIND(UPPER('E-CARD'!$G$6),UPPER(P57)),0)=0,0,1))</f>
        <v>0</v>
      </c>
      <c r="R57" s="6">
        <f>IF('E-CARD'!$W$6 = "", 0, IF(IFERROR(FIND(UPPER('E-CARD'!$W$6),UPPER(P57)),0)=0,0,1))</f>
        <v>0</v>
      </c>
      <c r="S57" s="8">
        <f t="shared" si="3"/>
        <v>0</v>
      </c>
    </row>
    <row r="58" spans="2:19" ht="17.25">
      <c r="B58" s="2">
        <v>51</v>
      </c>
      <c r="J58" s="8">
        <f t="shared" ref="J58:J67" si="4">C58</f>
        <v>0</v>
      </c>
      <c r="K58" s="9">
        <f>IF('E-CARD'!$G$6="",0,IF(IFERROR(FIND(UPPER('E-CARD'!$G$6),UPPER(J58)),0)=0,0,1))</f>
        <v>0</v>
      </c>
      <c r="L58" s="9">
        <f>IF('E-CARD'!$W$6 = "", 0, IF(IFERROR(FIND(UPPER('E-CARD'!$W$6),UPPER(J58)),0)=0,0,1))</f>
        <v>0</v>
      </c>
      <c r="M58" s="8">
        <f t="shared" si="1"/>
        <v>0</v>
      </c>
      <c r="P58" s="8">
        <f t="shared" si="2"/>
        <v>0</v>
      </c>
      <c r="Q58" s="6">
        <f>IF('E-CARD'!$G$6="",0,IF(IFERROR(FIND(UPPER('E-CARD'!$G$6),UPPER(P58)),0)=0,0,1))</f>
        <v>0</v>
      </c>
      <c r="R58" s="6">
        <f>IF('E-CARD'!$W$6 = "", 0, IF(IFERROR(FIND(UPPER('E-CARD'!$W$6),UPPER(P58)),0)=0,0,1))</f>
        <v>0</v>
      </c>
      <c r="S58" s="8">
        <f t="shared" si="3"/>
        <v>0</v>
      </c>
    </row>
    <row r="59" spans="2:19" ht="17.25">
      <c r="B59" s="2">
        <v>52</v>
      </c>
      <c r="J59" s="8">
        <f t="shared" si="4"/>
        <v>0</v>
      </c>
      <c r="K59" s="9">
        <f>IF('E-CARD'!$G$6="",0,IF(IFERROR(FIND(UPPER('E-CARD'!$G$6),UPPER(J59)),0)=0,0,1))</f>
        <v>0</v>
      </c>
      <c r="L59" s="9">
        <f>IF('E-CARD'!$W$6 = "", 0, IF(IFERROR(FIND(UPPER('E-CARD'!$W$6),UPPER(J59)),0)=0,0,1))</f>
        <v>0</v>
      </c>
      <c r="M59" s="8">
        <f t="shared" si="1"/>
        <v>0</v>
      </c>
      <c r="P59" s="8">
        <f t="shared" si="2"/>
        <v>0</v>
      </c>
      <c r="Q59" s="6">
        <f>IF('E-CARD'!$G$6="",0,IF(IFERROR(FIND(UPPER('E-CARD'!$G$6),UPPER(P59)),0)=0,0,1))</f>
        <v>0</v>
      </c>
      <c r="R59" s="6">
        <f>IF('E-CARD'!$W$6 = "", 0, IF(IFERROR(FIND(UPPER('E-CARD'!$W$6),UPPER(P59)),0)=0,0,1))</f>
        <v>0</v>
      </c>
      <c r="S59" s="8">
        <f t="shared" si="3"/>
        <v>0</v>
      </c>
    </row>
    <row r="60" spans="2:19" ht="17.25">
      <c r="B60" s="2">
        <v>53</v>
      </c>
      <c r="J60" s="8">
        <f t="shared" si="4"/>
        <v>0</v>
      </c>
      <c r="K60" s="9">
        <f>IF('E-CARD'!$G$6="",0,IF(IFERROR(FIND(UPPER('E-CARD'!$G$6),UPPER(J60)),0)=0,0,1))</f>
        <v>0</v>
      </c>
      <c r="L60" s="9">
        <f>IF('E-CARD'!$W$6 = "", 0, IF(IFERROR(FIND(UPPER('E-CARD'!$W$6),UPPER(J60)),0)=0,0,1))</f>
        <v>0</v>
      </c>
      <c r="M60" s="8">
        <f t="shared" si="1"/>
        <v>0</v>
      </c>
      <c r="P60" s="8">
        <f t="shared" si="2"/>
        <v>0</v>
      </c>
      <c r="Q60" s="6">
        <f>IF('E-CARD'!$G$6="",0,IF(IFERROR(FIND(UPPER('E-CARD'!$G$6),UPPER(P60)),0)=0,0,1))</f>
        <v>0</v>
      </c>
      <c r="R60" s="6">
        <f>IF('E-CARD'!$W$6 = "", 0, IF(IFERROR(FIND(UPPER('E-CARD'!$W$6),UPPER(P60)),0)=0,0,1))</f>
        <v>0</v>
      </c>
      <c r="S60" s="8">
        <f t="shared" si="3"/>
        <v>0</v>
      </c>
    </row>
    <row r="61" spans="2:19" ht="17.25">
      <c r="B61" s="2">
        <v>54</v>
      </c>
      <c r="J61" s="8">
        <f t="shared" si="4"/>
        <v>0</v>
      </c>
      <c r="K61" s="9">
        <f>IF('E-CARD'!$G$6="",0,IF(IFERROR(FIND(UPPER('E-CARD'!$G$6),UPPER(J61)),0)=0,0,1))</f>
        <v>0</v>
      </c>
      <c r="L61" s="9">
        <f>IF('E-CARD'!$W$6 = "", 0, IF(IFERROR(FIND(UPPER('E-CARD'!$W$6),UPPER(J61)),0)=0,0,1))</f>
        <v>0</v>
      </c>
      <c r="M61" s="8">
        <f t="shared" si="1"/>
        <v>0</v>
      </c>
      <c r="P61" s="8">
        <f t="shared" si="2"/>
        <v>0</v>
      </c>
      <c r="Q61" s="6">
        <f>IF('E-CARD'!$G$6="",0,IF(IFERROR(FIND(UPPER('E-CARD'!$G$6),UPPER(P61)),0)=0,0,1))</f>
        <v>0</v>
      </c>
      <c r="R61" s="6">
        <f>IF('E-CARD'!$W$6 = "", 0, IF(IFERROR(FIND(UPPER('E-CARD'!$W$6),UPPER(P61)),0)=0,0,1))</f>
        <v>0</v>
      </c>
      <c r="S61" s="8">
        <f t="shared" si="3"/>
        <v>0</v>
      </c>
    </row>
    <row r="62" spans="2:19" ht="17.25">
      <c r="B62" s="2">
        <v>55</v>
      </c>
      <c r="J62" s="8">
        <f t="shared" si="4"/>
        <v>0</v>
      </c>
      <c r="K62" s="9">
        <f>IF('E-CARD'!$G$6="",0,IF(IFERROR(FIND(UPPER('E-CARD'!$G$6),UPPER(J62)),0)=0,0,1))</f>
        <v>0</v>
      </c>
      <c r="L62" s="9">
        <f>IF('E-CARD'!$W$6 = "", 0, IF(IFERROR(FIND(UPPER('E-CARD'!$W$6),UPPER(J62)),0)=0,0,1))</f>
        <v>0</v>
      </c>
      <c r="M62" s="8">
        <f t="shared" si="1"/>
        <v>0</v>
      </c>
      <c r="P62" s="8">
        <f t="shared" si="2"/>
        <v>0</v>
      </c>
      <c r="Q62" s="6">
        <f>IF('E-CARD'!$G$6="",0,IF(IFERROR(FIND(UPPER('E-CARD'!$G$6),UPPER(P62)),0)=0,0,1))</f>
        <v>0</v>
      </c>
      <c r="R62" s="6">
        <f>IF('E-CARD'!$W$6 = "", 0, IF(IFERROR(FIND(UPPER('E-CARD'!$W$6),UPPER(P62)),0)=0,0,1))</f>
        <v>0</v>
      </c>
      <c r="S62" s="8">
        <f t="shared" si="3"/>
        <v>0</v>
      </c>
    </row>
    <row r="63" spans="2:19" ht="17.25">
      <c r="B63" s="2">
        <v>56</v>
      </c>
      <c r="J63" s="8">
        <f t="shared" si="4"/>
        <v>0</v>
      </c>
      <c r="K63" s="9">
        <f>IF('E-CARD'!$G$6="",0,IF(IFERROR(FIND(UPPER('E-CARD'!$G$6),UPPER(J63)),0)=0,0,1))</f>
        <v>0</v>
      </c>
      <c r="L63" s="9">
        <f>IF('E-CARD'!$W$6 = "", 0, IF(IFERROR(FIND(UPPER('E-CARD'!$W$6),UPPER(J63)),0)=0,0,1))</f>
        <v>0</v>
      </c>
      <c r="M63" s="8">
        <f t="shared" si="1"/>
        <v>0</v>
      </c>
      <c r="P63" s="8">
        <f t="shared" si="2"/>
        <v>0</v>
      </c>
      <c r="Q63" s="6">
        <f>IF('E-CARD'!$G$6="",0,IF(IFERROR(FIND(UPPER('E-CARD'!$G$6),UPPER(P63)),0)=0,0,1))</f>
        <v>0</v>
      </c>
      <c r="R63" s="6">
        <f>IF('E-CARD'!$W$6 = "", 0, IF(IFERROR(FIND(UPPER('E-CARD'!$W$6),UPPER(P63)),0)=0,0,1))</f>
        <v>0</v>
      </c>
      <c r="S63" s="8">
        <f t="shared" si="3"/>
        <v>0</v>
      </c>
    </row>
    <row r="64" spans="2:19" ht="17.25">
      <c r="B64" s="2">
        <v>57</v>
      </c>
      <c r="J64" s="8">
        <f t="shared" si="4"/>
        <v>0</v>
      </c>
      <c r="K64" s="9">
        <f>IF('E-CARD'!$G$6="",0,IF(IFERROR(FIND(UPPER('E-CARD'!$G$6),UPPER(J64)),0)=0,0,1))</f>
        <v>0</v>
      </c>
      <c r="L64" s="9">
        <f>IF('E-CARD'!$W$6 = "", 0, IF(IFERROR(FIND(UPPER('E-CARD'!$W$6),UPPER(J64)),0)=0,0,1))</f>
        <v>0</v>
      </c>
      <c r="M64" s="8">
        <f t="shared" si="1"/>
        <v>0</v>
      </c>
      <c r="P64" s="8">
        <f t="shared" si="2"/>
        <v>0</v>
      </c>
      <c r="Q64" s="6">
        <f>IF('E-CARD'!$G$6="",0,IF(IFERROR(FIND(UPPER('E-CARD'!$G$6),UPPER(P64)),0)=0,0,1))</f>
        <v>0</v>
      </c>
      <c r="R64" s="6">
        <f>IF('E-CARD'!$W$6 = "", 0, IF(IFERROR(FIND(UPPER('E-CARD'!$W$6),UPPER(P64)),0)=0,0,1))</f>
        <v>0</v>
      </c>
      <c r="S64" s="8">
        <f t="shared" si="3"/>
        <v>0</v>
      </c>
    </row>
    <row r="65" spans="2:19" ht="17.25">
      <c r="B65" s="2">
        <v>58</v>
      </c>
      <c r="J65" s="8">
        <f t="shared" si="4"/>
        <v>0</v>
      </c>
      <c r="K65" s="9">
        <f>IF('E-CARD'!$G$6="",0,IF(IFERROR(FIND(UPPER('E-CARD'!$G$6),UPPER(J65)),0)=0,0,1))</f>
        <v>0</v>
      </c>
      <c r="L65" s="9">
        <f>IF('E-CARD'!$W$6 = "", 0, IF(IFERROR(FIND(UPPER('E-CARD'!$W$6),UPPER(J65)),0)=0,0,1))</f>
        <v>0</v>
      </c>
      <c r="M65" s="8">
        <f t="shared" si="1"/>
        <v>0</v>
      </c>
      <c r="P65" s="8">
        <f t="shared" si="2"/>
        <v>0</v>
      </c>
      <c r="Q65" s="6">
        <f>IF('E-CARD'!$G$6="",0,IF(IFERROR(FIND(UPPER('E-CARD'!$G$6),UPPER(P65)),0)=0,0,1))</f>
        <v>0</v>
      </c>
      <c r="R65" s="6">
        <f>IF('E-CARD'!$W$6 = "", 0, IF(IFERROR(FIND(UPPER('E-CARD'!$W$6),UPPER(P65)),0)=0,0,1))</f>
        <v>0</v>
      </c>
      <c r="S65" s="8">
        <f t="shared" si="3"/>
        <v>0</v>
      </c>
    </row>
    <row r="66" spans="2:19" ht="17.25">
      <c r="B66" s="2">
        <v>59</v>
      </c>
      <c r="J66" s="8">
        <f t="shared" si="4"/>
        <v>0</v>
      </c>
      <c r="K66" s="9">
        <f>IF('E-CARD'!$G$6="",0,IF(IFERROR(FIND(UPPER('E-CARD'!$G$6),UPPER(J66)),0)=0,0,1))</f>
        <v>0</v>
      </c>
      <c r="L66" s="9">
        <f>IF('E-CARD'!$W$6 = "", 0, IF(IFERROR(FIND(UPPER('E-CARD'!$W$6),UPPER(J66)),0)=0,0,1))</f>
        <v>0</v>
      </c>
      <c r="M66" s="8">
        <f t="shared" si="1"/>
        <v>0</v>
      </c>
      <c r="P66" s="8">
        <f t="shared" si="2"/>
        <v>0</v>
      </c>
      <c r="Q66" s="6">
        <f>IF('E-CARD'!$G$6="",0,IF(IFERROR(FIND(UPPER('E-CARD'!$G$6),UPPER(P66)),0)=0,0,1))</f>
        <v>0</v>
      </c>
      <c r="R66" s="6">
        <f>IF('E-CARD'!$W$6 = "", 0, IF(IFERROR(FIND(UPPER('E-CARD'!$W$6),UPPER(P66)),0)=0,0,1))</f>
        <v>0</v>
      </c>
      <c r="S66" s="8">
        <f t="shared" si="3"/>
        <v>0</v>
      </c>
    </row>
    <row r="67" spans="2:19" ht="17.25">
      <c r="B67" s="2">
        <v>60</v>
      </c>
      <c r="J67" s="8">
        <f t="shared" si="4"/>
        <v>0</v>
      </c>
      <c r="K67" s="9">
        <f>IF('E-CARD'!$G$6="",0,IF(IFERROR(FIND(UPPER('E-CARD'!$G$6),UPPER(J67)),0)=0,0,1))</f>
        <v>0</v>
      </c>
      <c r="L67" s="9">
        <f>IF('E-CARD'!$W$6 = "", 0, IF(IFERROR(FIND(UPPER('E-CARD'!$W$6),UPPER(J67)),0)=0,0,1))</f>
        <v>0</v>
      </c>
      <c r="M67" s="8">
        <f t="shared" si="1"/>
        <v>0</v>
      </c>
      <c r="P67" s="8">
        <f t="shared" si="2"/>
        <v>0</v>
      </c>
      <c r="Q67" s="6">
        <f>IF('E-CARD'!$G$6="",0,IF(IFERROR(FIND(UPPER('E-CARD'!$G$6),UPPER(P67)),0)=0,0,1))</f>
        <v>0</v>
      </c>
      <c r="R67" s="6">
        <f>IF('E-CARD'!$W$6 = "", 0, IF(IFERROR(FIND(UPPER('E-CARD'!$W$6),UPPER(P67)),0)=0,0,1))</f>
        <v>0</v>
      </c>
      <c r="S67" s="8">
        <f t="shared" si="3"/>
        <v>0</v>
      </c>
    </row>
    <row r="68" spans="2:19" ht="15">
      <c r="B68" s="3"/>
    </row>
    <row r="69" spans="2:19" ht="15">
      <c r="B69" s="3"/>
    </row>
    <row r="70" spans="2:19" ht="15">
      <c r="B70" s="3"/>
    </row>
    <row r="71" spans="2:19" ht="15">
      <c r="B71" s="3"/>
    </row>
    <row r="72" spans="2:19" ht="15">
      <c r="B72" s="3"/>
    </row>
    <row r="73" spans="2:19" ht="15">
      <c r="B73" s="3"/>
    </row>
    <row r="74" spans="2:19" ht="15">
      <c r="B74" s="3"/>
    </row>
    <row r="75" spans="2:19" ht="15">
      <c r="B75" s="3"/>
    </row>
    <row r="76" spans="2:19" ht="15">
      <c r="B76" s="3"/>
    </row>
    <row r="77" spans="2:19" ht="15">
      <c r="B77" s="3"/>
    </row>
    <row r="78" spans="2:19" ht="15">
      <c r="B78" s="3"/>
    </row>
    <row r="79" spans="2:19" ht="15">
      <c r="B79" s="3"/>
    </row>
    <row r="80" spans="2:19" ht="15">
      <c r="B80" s="3"/>
    </row>
    <row r="81" spans="2:2" ht="15">
      <c r="B81" s="3"/>
    </row>
    <row r="82" spans="2:2" ht="15">
      <c r="B82" s="3"/>
    </row>
    <row r="83" spans="2:2" ht="15">
      <c r="B83" s="3"/>
    </row>
    <row r="84" spans="2:2" ht="15">
      <c r="B84" s="3"/>
    </row>
    <row r="85" spans="2:2" ht="15">
      <c r="B85" s="3"/>
    </row>
    <row r="86" spans="2:2" ht="15">
      <c r="B86" s="3"/>
    </row>
    <row r="87" spans="2:2" ht="15">
      <c r="B87" s="3"/>
    </row>
    <row r="88" spans="2:2" ht="15">
      <c r="B88" s="3"/>
    </row>
    <row r="89" spans="2:2" ht="15">
      <c r="B89" s="3"/>
    </row>
    <row r="90" spans="2:2" ht="15">
      <c r="B90" s="3"/>
    </row>
    <row r="91" spans="2:2" ht="15">
      <c r="B91" s="3"/>
    </row>
    <row r="92" spans="2:2" ht="15">
      <c r="B92" s="3"/>
    </row>
    <row r="93" spans="2:2" ht="15">
      <c r="B93" s="3"/>
    </row>
    <row r="94" spans="2:2" ht="15">
      <c r="B94" s="3"/>
    </row>
    <row r="95" spans="2:2" ht="15">
      <c r="B95" s="3"/>
    </row>
    <row r="96" spans="2:2" ht="15">
      <c r="B96" s="3"/>
    </row>
    <row r="97" spans="2:2" ht="15">
      <c r="B97" s="3"/>
    </row>
    <row r="98" spans="2:2" ht="15">
      <c r="B98" s="3"/>
    </row>
    <row r="99" spans="2:2" ht="15">
      <c r="B99" s="3"/>
    </row>
    <row r="100" spans="2:2" ht="15">
      <c r="B100" s="3"/>
    </row>
    <row r="101" spans="2:2" ht="15">
      <c r="B101" s="3"/>
    </row>
    <row r="102" spans="2:2" ht="15">
      <c r="B102" s="3"/>
    </row>
    <row r="103" spans="2:2" ht="15">
      <c r="B103" s="3"/>
    </row>
    <row r="104" spans="2:2" ht="15">
      <c r="B104" s="3"/>
    </row>
    <row r="105" spans="2:2" ht="15">
      <c r="B105" s="3"/>
    </row>
    <row r="106" spans="2:2" ht="15">
      <c r="B106" s="3"/>
    </row>
    <row r="107" spans="2:2" ht="15">
      <c r="B107" s="3"/>
    </row>
    <row r="108" spans="2:2" ht="15">
      <c r="B108" s="3"/>
    </row>
    <row r="109" spans="2:2" ht="15">
      <c r="B109" s="3"/>
    </row>
    <row r="110" spans="2:2" ht="15">
      <c r="B110" s="3"/>
    </row>
    <row r="111" spans="2:2" ht="15">
      <c r="B111" s="3"/>
    </row>
    <row r="112" spans="2:2" ht="15">
      <c r="B112" s="3"/>
    </row>
    <row r="113" spans="2:2" ht="15">
      <c r="B113" s="3"/>
    </row>
    <row r="114" spans="2:2" ht="15">
      <c r="B114" s="3"/>
    </row>
    <row r="115" spans="2:2" ht="15">
      <c r="B115" s="3"/>
    </row>
    <row r="116" spans="2:2" ht="15">
      <c r="B116" s="3"/>
    </row>
    <row r="117" spans="2:2" ht="15">
      <c r="B117" s="3"/>
    </row>
    <row r="118" spans="2:2" ht="15">
      <c r="B118" s="3"/>
    </row>
    <row r="119" spans="2:2" ht="15">
      <c r="B119" s="3"/>
    </row>
    <row r="120" spans="2:2" ht="15">
      <c r="B120" s="3"/>
    </row>
    <row r="121" spans="2:2" ht="15">
      <c r="B121" s="3"/>
    </row>
    <row r="122" spans="2:2" ht="15">
      <c r="B122" s="3"/>
    </row>
    <row r="123" spans="2:2" ht="15">
      <c r="B123" s="3"/>
    </row>
    <row r="124" spans="2:2" ht="15">
      <c r="B124" s="3"/>
    </row>
    <row r="125" spans="2:2" ht="15">
      <c r="B125" s="3"/>
    </row>
    <row r="126" spans="2:2" ht="15">
      <c r="B126" s="3"/>
    </row>
    <row r="127" spans="2:2" ht="15">
      <c r="B127" s="3"/>
    </row>
    <row r="128" spans="2:2" ht="15">
      <c r="B128" s="3"/>
    </row>
    <row r="129" spans="2:2" ht="15">
      <c r="B129" s="3"/>
    </row>
    <row r="130" spans="2:2" ht="15">
      <c r="B130" s="3"/>
    </row>
    <row r="131" spans="2:2" ht="15">
      <c r="B131" s="3"/>
    </row>
    <row r="132" spans="2:2" ht="15">
      <c r="B132" s="3"/>
    </row>
    <row r="133" spans="2:2" ht="15">
      <c r="B133" s="3"/>
    </row>
    <row r="134" spans="2:2" ht="15">
      <c r="B134" s="3"/>
    </row>
    <row r="135" spans="2:2" ht="15">
      <c r="B135" s="3"/>
    </row>
    <row r="136" spans="2:2" ht="15">
      <c r="B136" s="3"/>
    </row>
    <row r="137" spans="2:2" ht="15">
      <c r="B137" s="3"/>
    </row>
    <row r="138" spans="2:2" ht="15">
      <c r="B138" s="3"/>
    </row>
    <row r="139" spans="2:2" ht="15">
      <c r="B139" s="3"/>
    </row>
    <row r="140" spans="2:2" ht="15">
      <c r="B140" s="3"/>
    </row>
    <row r="141" spans="2:2" ht="15">
      <c r="B141" s="3"/>
    </row>
    <row r="142" spans="2:2" ht="15">
      <c r="B142" s="3"/>
    </row>
    <row r="143" spans="2:2" ht="15">
      <c r="B143" s="3"/>
    </row>
    <row r="144" spans="2:2" ht="15">
      <c r="B144" s="3"/>
    </row>
    <row r="145" spans="2:2" ht="15">
      <c r="B145" s="3"/>
    </row>
    <row r="146" spans="2:2" ht="15">
      <c r="B146" s="3"/>
    </row>
    <row r="147" spans="2:2" ht="15">
      <c r="B147" s="3"/>
    </row>
    <row r="148" spans="2:2" ht="15">
      <c r="B148" s="3"/>
    </row>
    <row r="149" spans="2:2" ht="15">
      <c r="B149" s="3"/>
    </row>
    <row r="150" spans="2:2" ht="15">
      <c r="B150" s="3"/>
    </row>
    <row r="151" spans="2:2" ht="15">
      <c r="B151" s="3"/>
    </row>
    <row r="152" spans="2:2" ht="15">
      <c r="B152" s="3"/>
    </row>
    <row r="153" spans="2:2" ht="15">
      <c r="B153" s="3"/>
    </row>
    <row r="154" spans="2:2" ht="15">
      <c r="B154" s="3"/>
    </row>
    <row r="155" spans="2:2" ht="15">
      <c r="B155" s="3"/>
    </row>
    <row r="156" spans="2:2" ht="15">
      <c r="B156" s="3"/>
    </row>
    <row r="157" spans="2:2" ht="15">
      <c r="B157" s="3"/>
    </row>
    <row r="158" spans="2:2" ht="15">
      <c r="B158" s="3"/>
    </row>
    <row r="159" spans="2:2" ht="15">
      <c r="B159" s="3"/>
    </row>
    <row r="160" spans="2:2" ht="15">
      <c r="B160" s="3"/>
    </row>
    <row r="161" spans="2:2" ht="15">
      <c r="B161" s="3"/>
    </row>
    <row r="162" spans="2:2" ht="15">
      <c r="B162" s="3"/>
    </row>
    <row r="163" spans="2:2" ht="15">
      <c r="B163" s="3"/>
    </row>
    <row r="164" spans="2:2" ht="15">
      <c r="B164" s="3"/>
    </row>
    <row r="165" spans="2:2" ht="15">
      <c r="B165" s="3"/>
    </row>
    <row r="166" spans="2:2" ht="15">
      <c r="B166" s="3"/>
    </row>
    <row r="167" spans="2:2" ht="15">
      <c r="B167" s="3"/>
    </row>
    <row r="168" spans="2:2" ht="15">
      <c r="B168" s="3"/>
    </row>
    <row r="169" spans="2:2" ht="15">
      <c r="B169" s="3"/>
    </row>
    <row r="170" spans="2:2" ht="15">
      <c r="B170" s="3"/>
    </row>
    <row r="171" spans="2:2" ht="15">
      <c r="B171" s="3"/>
    </row>
    <row r="172" spans="2:2" ht="15">
      <c r="B172" s="3"/>
    </row>
    <row r="173" spans="2:2" ht="15">
      <c r="B173" s="3"/>
    </row>
    <row r="174" spans="2:2" ht="15">
      <c r="B174" s="3"/>
    </row>
    <row r="175" spans="2:2" ht="15">
      <c r="B175" s="3"/>
    </row>
    <row r="176" spans="2:2" ht="15">
      <c r="B176" s="3"/>
    </row>
    <row r="177" spans="2:2" ht="15">
      <c r="B177" s="3"/>
    </row>
    <row r="178" spans="2:2" ht="15">
      <c r="B178" s="3"/>
    </row>
    <row r="179" spans="2:2" ht="15">
      <c r="B179" s="3"/>
    </row>
    <row r="180" spans="2:2" ht="15">
      <c r="B180" s="3"/>
    </row>
    <row r="181" spans="2:2" ht="15">
      <c r="B181" s="3"/>
    </row>
    <row r="182" spans="2:2" ht="15">
      <c r="B182" s="3"/>
    </row>
    <row r="183" spans="2:2" ht="15">
      <c r="B183" s="3"/>
    </row>
    <row r="184" spans="2:2" ht="15">
      <c r="B184" s="3"/>
    </row>
    <row r="185" spans="2:2" ht="15">
      <c r="B185" s="3"/>
    </row>
    <row r="186" spans="2:2" ht="15">
      <c r="B186" s="3"/>
    </row>
    <row r="187" spans="2:2" ht="15">
      <c r="B187" s="3"/>
    </row>
    <row r="188" spans="2:2" ht="15">
      <c r="B188" s="3"/>
    </row>
    <row r="189" spans="2:2" ht="15">
      <c r="B189" s="3"/>
    </row>
    <row r="190" spans="2:2" ht="15">
      <c r="B190" s="3"/>
    </row>
    <row r="191" spans="2:2" ht="15">
      <c r="B191" s="3"/>
    </row>
    <row r="192" spans="2:2" ht="15">
      <c r="B192" s="3"/>
    </row>
    <row r="193" spans="2:2" ht="15">
      <c r="B193" s="3"/>
    </row>
    <row r="194" spans="2:2" ht="15">
      <c r="B194" s="3"/>
    </row>
    <row r="195" spans="2:2" ht="15">
      <c r="B195" s="3"/>
    </row>
    <row r="196" spans="2:2" ht="15">
      <c r="B196" s="3"/>
    </row>
    <row r="197" spans="2:2" ht="15">
      <c r="B197" s="3"/>
    </row>
    <row r="198" spans="2:2" ht="15">
      <c r="B198" s="3"/>
    </row>
    <row r="199" spans="2:2" ht="15">
      <c r="B199" s="3"/>
    </row>
    <row r="200" spans="2:2" ht="15">
      <c r="B200" s="3"/>
    </row>
    <row r="201" spans="2:2" ht="15">
      <c r="B201" s="3"/>
    </row>
    <row r="202" spans="2:2" ht="15">
      <c r="B202" s="3"/>
    </row>
    <row r="203" spans="2:2" ht="15">
      <c r="B203" s="3"/>
    </row>
    <row r="204" spans="2:2" ht="15">
      <c r="B204" s="3"/>
    </row>
    <row r="205" spans="2:2" ht="15">
      <c r="B205" s="3"/>
    </row>
    <row r="206" spans="2:2" ht="15">
      <c r="B206" s="3"/>
    </row>
    <row r="207" spans="2:2" ht="15">
      <c r="B207" s="3"/>
    </row>
    <row r="208" spans="2:2" ht="15">
      <c r="B208" s="3"/>
    </row>
    <row r="209" spans="2:2" ht="15">
      <c r="B209" s="3"/>
    </row>
    <row r="210" spans="2:2" ht="15">
      <c r="B210" s="3"/>
    </row>
    <row r="211" spans="2:2" ht="15">
      <c r="B211" s="3"/>
    </row>
    <row r="212" spans="2:2" ht="15">
      <c r="B212" s="3"/>
    </row>
    <row r="213" spans="2:2" ht="15">
      <c r="B213" s="3"/>
    </row>
    <row r="214" spans="2:2" ht="15">
      <c r="B214" s="3"/>
    </row>
    <row r="215" spans="2:2" ht="15">
      <c r="B215" s="3"/>
    </row>
    <row r="216" spans="2:2" ht="15">
      <c r="B216" s="3"/>
    </row>
    <row r="217" spans="2:2" ht="15">
      <c r="B217" s="3"/>
    </row>
    <row r="218" spans="2:2" ht="15">
      <c r="B218" s="3"/>
    </row>
    <row r="219" spans="2:2" ht="15">
      <c r="B219" s="3"/>
    </row>
    <row r="220" spans="2:2" ht="15">
      <c r="B220" s="3"/>
    </row>
    <row r="221" spans="2:2" ht="15">
      <c r="B221" s="3"/>
    </row>
    <row r="222" spans="2:2" ht="15">
      <c r="B222" s="3"/>
    </row>
    <row r="223" spans="2:2" ht="15">
      <c r="B223" s="3"/>
    </row>
    <row r="224" spans="2:2" ht="15">
      <c r="B224" s="3"/>
    </row>
    <row r="225" spans="2:2" ht="15">
      <c r="B225" s="3"/>
    </row>
    <row r="226" spans="2:2" ht="15">
      <c r="B226" s="3"/>
    </row>
    <row r="227" spans="2:2" ht="15">
      <c r="B227" s="3"/>
    </row>
    <row r="228" spans="2:2" ht="15">
      <c r="B228" s="3"/>
    </row>
    <row r="229" spans="2:2" ht="15">
      <c r="B229" s="3"/>
    </row>
    <row r="230" spans="2:2" ht="15">
      <c r="B230" s="3"/>
    </row>
    <row r="231" spans="2:2" ht="15">
      <c r="B231" s="3"/>
    </row>
    <row r="232" spans="2:2" ht="15">
      <c r="B232" s="3"/>
    </row>
    <row r="233" spans="2:2" ht="15">
      <c r="B233" s="3"/>
    </row>
    <row r="234" spans="2:2" ht="15">
      <c r="B234" s="3"/>
    </row>
    <row r="235" spans="2:2" ht="15">
      <c r="B235" s="3"/>
    </row>
    <row r="236" spans="2:2" ht="15">
      <c r="B236" s="3"/>
    </row>
    <row r="237" spans="2:2" ht="15">
      <c r="B237" s="3"/>
    </row>
    <row r="238" spans="2:2" ht="15">
      <c r="B238" s="3"/>
    </row>
    <row r="239" spans="2:2" ht="15">
      <c r="B239" s="3"/>
    </row>
    <row r="240" spans="2:2" ht="15">
      <c r="B240" s="3"/>
    </row>
    <row r="241" spans="2:2" ht="15">
      <c r="B241" s="3"/>
    </row>
    <row r="242" spans="2:2" ht="15">
      <c r="B242" s="3"/>
    </row>
    <row r="243" spans="2:2" ht="15">
      <c r="B243" s="3"/>
    </row>
    <row r="244" spans="2:2" ht="15">
      <c r="B244" s="3"/>
    </row>
    <row r="245" spans="2:2" ht="15">
      <c r="B245" s="3"/>
    </row>
    <row r="246" spans="2:2" ht="15">
      <c r="B246" s="3"/>
    </row>
    <row r="247" spans="2:2" ht="15">
      <c r="B247" s="3"/>
    </row>
    <row r="248" spans="2:2" ht="15">
      <c r="B248" s="3"/>
    </row>
    <row r="249" spans="2:2" ht="15">
      <c r="B249" s="3"/>
    </row>
    <row r="250" spans="2:2" ht="15">
      <c r="B250" s="3"/>
    </row>
    <row r="251" spans="2:2" ht="15">
      <c r="B251" s="3"/>
    </row>
    <row r="252" spans="2:2" ht="15">
      <c r="B252" s="3"/>
    </row>
    <row r="253" spans="2:2" ht="15">
      <c r="B253" s="3"/>
    </row>
    <row r="254" spans="2:2" ht="15">
      <c r="B254" s="3"/>
    </row>
    <row r="255" spans="2:2" ht="15">
      <c r="B255" s="3"/>
    </row>
    <row r="256" spans="2:2" ht="15">
      <c r="B256" s="3"/>
    </row>
    <row r="257" spans="2:2" ht="15">
      <c r="B257" s="3"/>
    </row>
    <row r="258" spans="2:2" ht="15">
      <c r="B258" s="3"/>
    </row>
    <row r="259" spans="2:2" ht="15">
      <c r="B259" s="3"/>
    </row>
    <row r="260" spans="2:2" ht="15">
      <c r="B260" s="3"/>
    </row>
    <row r="261" spans="2:2" ht="15">
      <c r="B261" s="3"/>
    </row>
    <row r="262" spans="2:2" ht="15">
      <c r="B262" s="3"/>
    </row>
    <row r="263" spans="2:2" ht="15">
      <c r="B263" s="3"/>
    </row>
    <row r="264" spans="2:2" ht="15">
      <c r="B264" s="3"/>
    </row>
    <row r="265" spans="2:2" ht="15">
      <c r="B265" s="3"/>
    </row>
    <row r="266" spans="2:2" ht="15">
      <c r="B266" s="3"/>
    </row>
    <row r="267" spans="2:2" ht="15">
      <c r="B267" s="3"/>
    </row>
    <row r="268" spans="2:2" ht="15">
      <c r="B268" s="3"/>
    </row>
    <row r="269" spans="2:2" ht="15">
      <c r="B269" s="3"/>
    </row>
    <row r="270" spans="2:2" ht="15">
      <c r="B270" s="3"/>
    </row>
    <row r="271" spans="2:2" ht="15">
      <c r="B271" s="3"/>
    </row>
    <row r="272" spans="2:2" ht="15">
      <c r="B272" s="3"/>
    </row>
    <row r="273" spans="2:2" ht="15">
      <c r="B273" s="3"/>
    </row>
    <row r="274" spans="2:2" ht="15">
      <c r="B274" s="3"/>
    </row>
    <row r="275" spans="2:2" ht="15">
      <c r="B275" s="3"/>
    </row>
    <row r="276" spans="2:2" ht="15">
      <c r="B276" s="3"/>
    </row>
    <row r="277" spans="2:2" ht="15">
      <c r="B277" s="3"/>
    </row>
    <row r="278" spans="2:2" ht="15">
      <c r="B278" s="3"/>
    </row>
    <row r="279" spans="2:2" ht="15">
      <c r="B279" s="3"/>
    </row>
    <row r="280" spans="2:2" ht="15">
      <c r="B280" s="3"/>
    </row>
    <row r="281" spans="2:2" ht="15">
      <c r="B281" s="3"/>
    </row>
    <row r="282" spans="2:2" ht="15">
      <c r="B282" s="3"/>
    </row>
    <row r="283" spans="2:2" ht="15">
      <c r="B283" s="3"/>
    </row>
    <row r="284" spans="2:2" ht="15">
      <c r="B284" s="3"/>
    </row>
    <row r="285" spans="2:2" ht="15">
      <c r="B285" s="3"/>
    </row>
    <row r="286" spans="2:2" ht="15">
      <c r="B286" s="3"/>
    </row>
    <row r="287" spans="2:2" ht="15">
      <c r="B287" s="3"/>
    </row>
    <row r="288" spans="2:2" ht="15">
      <c r="B288" s="3"/>
    </row>
    <row r="289" spans="2:2" ht="15">
      <c r="B289" s="3"/>
    </row>
    <row r="290" spans="2:2" ht="15">
      <c r="B290" s="3"/>
    </row>
    <row r="291" spans="2:2" ht="15">
      <c r="B291" s="3"/>
    </row>
    <row r="292" spans="2:2" ht="15">
      <c r="B292" s="3"/>
    </row>
    <row r="293" spans="2:2" ht="15">
      <c r="B293" s="3"/>
    </row>
    <row r="294" spans="2:2" ht="15">
      <c r="B294" s="3"/>
    </row>
    <row r="295" spans="2:2" ht="15">
      <c r="B295" s="3"/>
    </row>
    <row r="296" spans="2:2" ht="15">
      <c r="B296" s="3"/>
    </row>
    <row r="297" spans="2:2" ht="15">
      <c r="B297" s="3"/>
    </row>
    <row r="298" spans="2:2" ht="15">
      <c r="B298" s="3"/>
    </row>
    <row r="299" spans="2:2" ht="15">
      <c r="B299" s="3"/>
    </row>
    <row r="300" spans="2:2" ht="15">
      <c r="B300" s="3"/>
    </row>
    <row r="301" spans="2:2" ht="15">
      <c r="B301" s="3"/>
    </row>
    <row r="302" spans="2:2" ht="15">
      <c r="B302" s="3"/>
    </row>
    <row r="303" spans="2:2" ht="15">
      <c r="B303" s="3"/>
    </row>
    <row r="304" spans="2:2" ht="15">
      <c r="B304" s="3"/>
    </row>
    <row r="305" spans="2:2" ht="15">
      <c r="B305" s="3"/>
    </row>
    <row r="306" spans="2:2" ht="15">
      <c r="B306" s="3"/>
    </row>
    <row r="307" spans="2:2" ht="15">
      <c r="B307" s="3"/>
    </row>
    <row r="308" spans="2:2" ht="15">
      <c r="B308" s="3"/>
    </row>
    <row r="309" spans="2:2" ht="15">
      <c r="B309" s="3"/>
    </row>
    <row r="310" spans="2:2" ht="15">
      <c r="B310" s="3"/>
    </row>
    <row r="311" spans="2:2" ht="15">
      <c r="B311" s="3"/>
    </row>
    <row r="312" spans="2:2" ht="15">
      <c r="B312" s="3"/>
    </row>
    <row r="313" spans="2:2" ht="15">
      <c r="B313" s="3"/>
    </row>
    <row r="314" spans="2:2" ht="15">
      <c r="B314" s="3"/>
    </row>
    <row r="315" spans="2:2" ht="15">
      <c r="B315" s="3"/>
    </row>
    <row r="316" spans="2:2" ht="15">
      <c r="B316" s="3"/>
    </row>
    <row r="317" spans="2:2" ht="15">
      <c r="B317" s="3"/>
    </row>
    <row r="318" spans="2:2" ht="15">
      <c r="B318" s="3"/>
    </row>
    <row r="319" spans="2:2" ht="15">
      <c r="B319" s="3"/>
    </row>
    <row r="320" spans="2:2" ht="15">
      <c r="B320" s="3"/>
    </row>
    <row r="321" spans="2:2" ht="15">
      <c r="B321" s="3"/>
    </row>
    <row r="322" spans="2:2" ht="15">
      <c r="B322" s="3"/>
    </row>
    <row r="323" spans="2:2" ht="15">
      <c r="B323" s="3"/>
    </row>
    <row r="324" spans="2:2" ht="15">
      <c r="B324" s="3"/>
    </row>
    <row r="325" spans="2:2" ht="15">
      <c r="B325" s="3"/>
    </row>
    <row r="326" spans="2:2" ht="15">
      <c r="B326" s="3"/>
    </row>
    <row r="327" spans="2:2" ht="15">
      <c r="B327" s="3"/>
    </row>
    <row r="328" spans="2:2" ht="15">
      <c r="B328" s="3"/>
    </row>
    <row r="329" spans="2:2" ht="15">
      <c r="B329" s="3"/>
    </row>
    <row r="330" spans="2:2" ht="15">
      <c r="B330" s="3"/>
    </row>
    <row r="331" spans="2:2" ht="15">
      <c r="B331" s="3"/>
    </row>
    <row r="332" spans="2:2" ht="15">
      <c r="B332" s="3"/>
    </row>
    <row r="333" spans="2:2" ht="15">
      <c r="B333" s="3"/>
    </row>
    <row r="334" spans="2:2" ht="15">
      <c r="B334" s="3"/>
    </row>
    <row r="335" spans="2:2" ht="15">
      <c r="B335" s="3"/>
    </row>
    <row r="336" spans="2:2" ht="15">
      <c r="B336" s="3"/>
    </row>
    <row r="337" spans="2:2" ht="15">
      <c r="B337" s="3"/>
    </row>
    <row r="338" spans="2:2" ht="15">
      <c r="B338" s="3"/>
    </row>
    <row r="339" spans="2:2" ht="15">
      <c r="B339" s="3"/>
    </row>
    <row r="340" spans="2:2" ht="15">
      <c r="B340" s="3"/>
    </row>
    <row r="341" spans="2:2" ht="15">
      <c r="B341" s="3"/>
    </row>
    <row r="342" spans="2:2" ht="15">
      <c r="B342" s="3"/>
    </row>
    <row r="343" spans="2:2" ht="15">
      <c r="B343" s="3"/>
    </row>
    <row r="344" spans="2:2" ht="15">
      <c r="B344" s="3"/>
    </row>
    <row r="345" spans="2:2" ht="15">
      <c r="B345" s="3"/>
    </row>
    <row r="346" spans="2:2" ht="15">
      <c r="B346" s="3"/>
    </row>
    <row r="347" spans="2:2" ht="15">
      <c r="B347" s="3"/>
    </row>
    <row r="348" spans="2:2" ht="15">
      <c r="B348" s="3"/>
    </row>
    <row r="349" spans="2:2" ht="15">
      <c r="B349" s="3"/>
    </row>
    <row r="350" spans="2:2" ht="15">
      <c r="B350" s="3"/>
    </row>
    <row r="351" spans="2:2" ht="15">
      <c r="B351" s="3"/>
    </row>
    <row r="352" spans="2:2" ht="15">
      <c r="B352" s="3"/>
    </row>
    <row r="353" spans="2:2" ht="15">
      <c r="B353" s="3"/>
    </row>
    <row r="354" spans="2:2" ht="15">
      <c r="B354" s="3"/>
    </row>
    <row r="355" spans="2:2" ht="15">
      <c r="B355" s="3"/>
    </row>
    <row r="356" spans="2:2" ht="15">
      <c r="B356" s="3"/>
    </row>
    <row r="357" spans="2:2" ht="15">
      <c r="B357" s="3"/>
    </row>
    <row r="358" spans="2:2" ht="15">
      <c r="B358" s="3"/>
    </row>
    <row r="359" spans="2:2" ht="15">
      <c r="B359" s="3"/>
    </row>
    <row r="360" spans="2:2" ht="15">
      <c r="B360" s="3"/>
    </row>
    <row r="361" spans="2:2" ht="15">
      <c r="B361" s="3"/>
    </row>
    <row r="362" spans="2:2" ht="15">
      <c r="B362" s="3"/>
    </row>
    <row r="363" spans="2:2" ht="15">
      <c r="B363" s="3"/>
    </row>
    <row r="364" spans="2:2" ht="15">
      <c r="B364" s="3"/>
    </row>
    <row r="365" spans="2:2" ht="15">
      <c r="B365" s="3"/>
    </row>
    <row r="366" spans="2:2" ht="15">
      <c r="B366" s="3"/>
    </row>
    <row r="367" spans="2:2" ht="15">
      <c r="B367" s="3"/>
    </row>
    <row r="368" spans="2:2" ht="15">
      <c r="B368" s="3"/>
    </row>
    <row r="369" spans="2:2" ht="15">
      <c r="B369" s="3"/>
    </row>
    <row r="370" spans="2:2" ht="15">
      <c r="B370" s="3"/>
    </row>
    <row r="371" spans="2:2" ht="15">
      <c r="B371" s="3"/>
    </row>
    <row r="372" spans="2:2" ht="15">
      <c r="B372" s="3"/>
    </row>
    <row r="373" spans="2:2" ht="15">
      <c r="B373" s="3"/>
    </row>
    <row r="374" spans="2:2" ht="15">
      <c r="B374" s="3"/>
    </row>
    <row r="375" spans="2:2" ht="15">
      <c r="B375" s="3"/>
    </row>
    <row r="376" spans="2:2" ht="15">
      <c r="B376" s="3"/>
    </row>
    <row r="377" spans="2:2" ht="15">
      <c r="B377" s="3"/>
    </row>
    <row r="378" spans="2:2" ht="15">
      <c r="B378" s="3"/>
    </row>
    <row r="379" spans="2:2" ht="15">
      <c r="B379" s="3"/>
    </row>
    <row r="380" spans="2:2" ht="15">
      <c r="B380" s="3"/>
    </row>
    <row r="381" spans="2:2" ht="15">
      <c r="B381" s="3"/>
    </row>
    <row r="382" spans="2:2" ht="15">
      <c r="B382" s="3"/>
    </row>
    <row r="383" spans="2:2" ht="15">
      <c r="B383" s="3"/>
    </row>
    <row r="384" spans="2:2" ht="15">
      <c r="B384" s="3"/>
    </row>
    <row r="385" spans="2:2" ht="15">
      <c r="B385" s="3"/>
    </row>
    <row r="386" spans="2:2" ht="15">
      <c r="B386" s="3"/>
    </row>
    <row r="387" spans="2:2" ht="15">
      <c r="B387" s="3"/>
    </row>
    <row r="388" spans="2:2" ht="15">
      <c r="B388" s="3"/>
    </row>
    <row r="389" spans="2:2" ht="15">
      <c r="B389" s="3"/>
    </row>
    <row r="390" spans="2:2" ht="15">
      <c r="B390" s="3"/>
    </row>
    <row r="391" spans="2:2" ht="15">
      <c r="B391" s="3"/>
    </row>
    <row r="392" spans="2:2" ht="15">
      <c r="B392" s="3"/>
    </row>
    <row r="393" spans="2:2" ht="15">
      <c r="B393" s="3"/>
    </row>
    <row r="394" spans="2:2" ht="15">
      <c r="B394" s="3"/>
    </row>
    <row r="395" spans="2:2" ht="15">
      <c r="B395" s="3"/>
    </row>
    <row r="396" spans="2:2" ht="15">
      <c r="B396" s="3"/>
    </row>
    <row r="397" spans="2:2" ht="15">
      <c r="B397" s="3"/>
    </row>
    <row r="398" spans="2:2" ht="15">
      <c r="B398" s="3"/>
    </row>
    <row r="399" spans="2:2" ht="15">
      <c r="B399" s="3"/>
    </row>
    <row r="400" spans="2:2" ht="15">
      <c r="B400" s="3"/>
    </row>
    <row r="401" spans="2:2" ht="15">
      <c r="B401" s="3"/>
    </row>
    <row r="402" spans="2:2" ht="15">
      <c r="B402" s="3"/>
    </row>
    <row r="403" spans="2:2" ht="15">
      <c r="B403" s="3"/>
    </row>
    <row r="404" spans="2:2" ht="15">
      <c r="B404" s="3"/>
    </row>
    <row r="405" spans="2:2" ht="15">
      <c r="B405" s="3"/>
    </row>
    <row r="406" spans="2:2" ht="15">
      <c r="B406" s="3"/>
    </row>
    <row r="407" spans="2:2" ht="15">
      <c r="B407" s="3"/>
    </row>
    <row r="408" spans="2:2" ht="15">
      <c r="B408" s="3"/>
    </row>
    <row r="409" spans="2:2" ht="15">
      <c r="B409" s="3"/>
    </row>
    <row r="410" spans="2:2" ht="15">
      <c r="B410" s="3"/>
    </row>
    <row r="411" spans="2:2" ht="15">
      <c r="B411" s="3"/>
    </row>
    <row r="412" spans="2:2" ht="15">
      <c r="B412" s="3"/>
    </row>
    <row r="413" spans="2:2" ht="15">
      <c r="B413" s="3"/>
    </row>
    <row r="414" spans="2:2" ht="15">
      <c r="B414" s="3"/>
    </row>
    <row r="415" spans="2:2" ht="15">
      <c r="B415" s="3"/>
    </row>
    <row r="416" spans="2:2" ht="15">
      <c r="B416" s="3"/>
    </row>
    <row r="417" spans="2:2" ht="15">
      <c r="B417" s="3"/>
    </row>
    <row r="418" spans="2:2" ht="15">
      <c r="B418" s="3"/>
    </row>
    <row r="419" spans="2:2" ht="15">
      <c r="B419" s="3"/>
    </row>
    <row r="420" spans="2:2" ht="15">
      <c r="B420" s="3"/>
    </row>
    <row r="421" spans="2:2" ht="15">
      <c r="B421" s="3"/>
    </row>
    <row r="422" spans="2:2" ht="15">
      <c r="B422" s="3"/>
    </row>
    <row r="423" spans="2:2" ht="15">
      <c r="B423" s="3"/>
    </row>
    <row r="424" spans="2:2" ht="15">
      <c r="B424" s="3"/>
    </row>
    <row r="425" spans="2:2" ht="15">
      <c r="B425" s="3"/>
    </row>
    <row r="426" spans="2:2" ht="15">
      <c r="B426" s="3"/>
    </row>
    <row r="427" spans="2:2" ht="15">
      <c r="B427" s="3"/>
    </row>
    <row r="428" spans="2:2" ht="15">
      <c r="B428" s="3"/>
    </row>
    <row r="429" spans="2:2" ht="15">
      <c r="B429" s="3"/>
    </row>
    <row r="430" spans="2:2" ht="15">
      <c r="B430" s="3"/>
    </row>
    <row r="431" spans="2:2" ht="15">
      <c r="B431" s="3"/>
    </row>
    <row r="432" spans="2:2" ht="15">
      <c r="B432" s="3"/>
    </row>
    <row r="433" spans="2:2" ht="15">
      <c r="B433" s="3"/>
    </row>
    <row r="434" spans="2:2" ht="15">
      <c r="B434" s="3"/>
    </row>
    <row r="435" spans="2:2" ht="15">
      <c r="B435" s="3"/>
    </row>
    <row r="436" spans="2:2" ht="15">
      <c r="B436" s="3"/>
    </row>
    <row r="437" spans="2:2" ht="15">
      <c r="B437" s="3"/>
    </row>
    <row r="438" spans="2:2" ht="15">
      <c r="B438" s="3"/>
    </row>
    <row r="439" spans="2:2" ht="15">
      <c r="B439" s="3"/>
    </row>
    <row r="440" spans="2:2" ht="15">
      <c r="B440" s="3"/>
    </row>
    <row r="441" spans="2:2" ht="15">
      <c r="B441" s="3"/>
    </row>
    <row r="442" spans="2:2" ht="15">
      <c r="B442" s="3"/>
    </row>
    <row r="443" spans="2:2" ht="15">
      <c r="B443" s="3"/>
    </row>
    <row r="444" spans="2:2" ht="15">
      <c r="B444" s="3"/>
    </row>
    <row r="445" spans="2:2" ht="15">
      <c r="B445" s="3"/>
    </row>
    <row r="446" spans="2:2" ht="15">
      <c r="B446" s="3"/>
    </row>
    <row r="447" spans="2:2" ht="15">
      <c r="B447" s="3"/>
    </row>
    <row r="448" spans="2:2" ht="15">
      <c r="B448" s="3"/>
    </row>
    <row r="449" spans="2:2" ht="15">
      <c r="B449" s="3"/>
    </row>
    <row r="450" spans="2:2" ht="15">
      <c r="B450" s="3"/>
    </row>
    <row r="451" spans="2:2" ht="15">
      <c r="B451" s="3"/>
    </row>
    <row r="452" spans="2:2" ht="15">
      <c r="B452" s="3"/>
    </row>
    <row r="453" spans="2:2" ht="15">
      <c r="B453" s="3"/>
    </row>
    <row r="454" spans="2:2" ht="15">
      <c r="B454" s="3"/>
    </row>
    <row r="455" spans="2:2" ht="15">
      <c r="B455" s="3"/>
    </row>
    <row r="456" spans="2:2" ht="15">
      <c r="B456" s="3"/>
    </row>
    <row r="457" spans="2:2" ht="15">
      <c r="B457" s="3"/>
    </row>
    <row r="458" spans="2:2" ht="15">
      <c r="B458" s="3"/>
    </row>
    <row r="459" spans="2:2" ht="15">
      <c r="B459" s="3"/>
    </row>
    <row r="460" spans="2:2" ht="15">
      <c r="B460" s="3"/>
    </row>
    <row r="461" spans="2:2" ht="15">
      <c r="B461" s="3"/>
    </row>
    <row r="462" spans="2:2" ht="15">
      <c r="B462" s="3"/>
    </row>
    <row r="463" spans="2:2" ht="15">
      <c r="B463" s="3"/>
    </row>
    <row r="464" spans="2:2" ht="15">
      <c r="B464" s="3"/>
    </row>
    <row r="465" spans="2:2" ht="15">
      <c r="B465" s="3"/>
    </row>
    <row r="466" spans="2:2" ht="15">
      <c r="B466" s="3"/>
    </row>
    <row r="467" spans="2:2" ht="15">
      <c r="B467" s="3"/>
    </row>
    <row r="468" spans="2:2" ht="15">
      <c r="B468" s="3"/>
    </row>
    <row r="469" spans="2:2" ht="15">
      <c r="B469" s="3"/>
    </row>
    <row r="470" spans="2:2" ht="15">
      <c r="B470" s="3"/>
    </row>
    <row r="471" spans="2:2" ht="15">
      <c r="B471" s="3"/>
    </row>
    <row r="472" spans="2:2" ht="15">
      <c r="B472" s="3"/>
    </row>
    <row r="473" spans="2:2" ht="15">
      <c r="B473" s="3"/>
    </row>
    <row r="474" spans="2:2" ht="15">
      <c r="B474" s="3"/>
    </row>
    <row r="475" spans="2:2" ht="15">
      <c r="B475" s="3"/>
    </row>
    <row r="476" spans="2:2" ht="15">
      <c r="B476" s="3"/>
    </row>
    <row r="477" spans="2:2" ht="15">
      <c r="B477" s="3"/>
    </row>
    <row r="478" spans="2:2" ht="15">
      <c r="B478" s="3"/>
    </row>
    <row r="479" spans="2:2" ht="15">
      <c r="B479" s="3"/>
    </row>
    <row r="480" spans="2:2" ht="15">
      <c r="B480" s="3"/>
    </row>
    <row r="481" spans="2:2" ht="15">
      <c r="B481" s="3"/>
    </row>
    <row r="482" spans="2:2" ht="15">
      <c r="B482" s="3"/>
    </row>
    <row r="483" spans="2:2" ht="15">
      <c r="B483" s="3"/>
    </row>
    <row r="484" spans="2:2" ht="15">
      <c r="B484" s="3"/>
    </row>
    <row r="485" spans="2:2" ht="15">
      <c r="B485" s="3"/>
    </row>
    <row r="486" spans="2:2" ht="15">
      <c r="B486" s="3"/>
    </row>
    <row r="487" spans="2:2" ht="15">
      <c r="B487" s="3"/>
    </row>
    <row r="488" spans="2:2" ht="15">
      <c r="B488" s="3"/>
    </row>
    <row r="489" spans="2:2" ht="15">
      <c r="B489" s="3"/>
    </row>
    <row r="490" spans="2:2" ht="15">
      <c r="B490" s="3"/>
    </row>
    <row r="491" spans="2:2" ht="15">
      <c r="B491" s="3"/>
    </row>
    <row r="492" spans="2:2" ht="15">
      <c r="B492" s="3"/>
    </row>
    <row r="493" spans="2:2" ht="15">
      <c r="B493" s="3"/>
    </row>
    <row r="494" spans="2:2" ht="15">
      <c r="B494" s="3"/>
    </row>
    <row r="495" spans="2:2" ht="15">
      <c r="B495" s="3"/>
    </row>
    <row r="496" spans="2:2" ht="15">
      <c r="B496" s="3"/>
    </row>
    <row r="497" spans="2:2" ht="15">
      <c r="B497" s="3"/>
    </row>
    <row r="498" spans="2:2" ht="15">
      <c r="B498" s="3"/>
    </row>
    <row r="499" spans="2:2" ht="15">
      <c r="B499" s="3"/>
    </row>
    <row r="500" spans="2:2" ht="15">
      <c r="B500" s="3"/>
    </row>
    <row r="501" spans="2:2" ht="15">
      <c r="B501" s="3"/>
    </row>
    <row r="502" spans="2:2" ht="15">
      <c r="B502" s="3"/>
    </row>
    <row r="503" spans="2:2" ht="15">
      <c r="B503" s="3"/>
    </row>
    <row r="504" spans="2:2" ht="15">
      <c r="B504" s="3"/>
    </row>
    <row r="505" spans="2:2" ht="15">
      <c r="B505" s="3"/>
    </row>
    <row r="506" spans="2:2" ht="15">
      <c r="B506" s="3"/>
    </row>
    <row r="507" spans="2:2" ht="15">
      <c r="B507" s="3"/>
    </row>
    <row r="508" spans="2:2" ht="15">
      <c r="B508" s="3"/>
    </row>
    <row r="509" spans="2:2" ht="15">
      <c r="B509" s="3"/>
    </row>
    <row r="510" spans="2:2" ht="15">
      <c r="B510" s="3"/>
    </row>
    <row r="511" spans="2:2" ht="15">
      <c r="B511" s="3"/>
    </row>
    <row r="512" spans="2:2" ht="15">
      <c r="B512" s="3"/>
    </row>
    <row r="513" spans="2:2" ht="15">
      <c r="B513" s="3"/>
    </row>
    <row r="514" spans="2:2" ht="15">
      <c r="B514" s="3"/>
    </row>
    <row r="515" spans="2:2" ht="15">
      <c r="B515" s="3"/>
    </row>
    <row r="516" spans="2:2" ht="15">
      <c r="B516" s="3"/>
    </row>
    <row r="517" spans="2:2" ht="15">
      <c r="B517" s="3"/>
    </row>
    <row r="518" spans="2:2" ht="15">
      <c r="B518" s="3"/>
    </row>
    <row r="519" spans="2:2" ht="15">
      <c r="B519" s="3"/>
    </row>
    <row r="520" spans="2:2" ht="15">
      <c r="B520" s="3"/>
    </row>
    <row r="521" spans="2:2" ht="15">
      <c r="B521" s="3"/>
    </row>
    <row r="522" spans="2:2" ht="15">
      <c r="B522" s="3"/>
    </row>
    <row r="523" spans="2:2" ht="15">
      <c r="B523" s="3"/>
    </row>
    <row r="524" spans="2:2" ht="15">
      <c r="B524" s="3"/>
    </row>
    <row r="525" spans="2:2" ht="15">
      <c r="B525" s="3"/>
    </row>
    <row r="526" spans="2:2" ht="15">
      <c r="B526" s="3"/>
    </row>
    <row r="527" spans="2:2" ht="15">
      <c r="B527" s="3"/>
    </row>
    <row r="528" spans="2:2" ht="15">
      <c r="B528" s="3"/>
    </row>
    <row r="529" spans="2:2" ht="15">
      <c r="B529" s="3"/>
    </row>
    <row r="530" spans="2:2" ht="15">
      <c r="B530" s="3"/>
    </row>
    <row r="531" spans="2:2" ht="15">
      <c r="B531" s="3"/>
    </row>
    <row r="532" spans="2:2" ht="15">
      <c r="B532" s="3"/>
    </row>
    <row r="533" spans="2:2" ht="15">
      <c r="B533" s="3"/>
    </row>
    <row r="534" spans="2:2" ht="15">
      <c r="B534" s="3"/>
    </row>
    <row r="535" spans="2:2" ht="15">
      <c r="B535" s="3"/>
    </row>
    <row r="536" spans="2:2" ht="15">
      <c r="B536" s="3"/>
    </row>
    <row r="537" spans="2:2" ht="15">
      <c r="B537" s="3"/>
    </row>
    <row r="538" spans="2:2" ht="15">
      <c r="B538" s="3"/>
    </row>
    <row r="539" spans="2:2" ht="15">
      <c r="B539" s="3"/>
    </row>
    <row r="540" spans="2:2" ht="15">
      <c r="B540" s="3"/>
    </row>
    <row r="541" spans="2:2" ht="15">
      <c r="B541" s="3"/>
    </row>
    <row r="542" spans="2:2" ht="15">
      <c r="B542" s="3"/>
    </row>
    <row r="543" spans="2:2" ht="15">
      <c r="B543" s="3"/>
    </row>
    <row r="544" spans="2:2" ht="15">
      <c r="B544" s="3"/>
    </row>
    <row r="545" spans="2:2" ht="15">
      <c r="B545" s="3"/>
    </row>
    <row r="546" spans="2:2" ht="15">
      <c r="B546" s="3"/>
    </row>
    <row r="547" spans="2:2" ht="15">
      <c r="B547" s="3"/>
    </row>
    <row r="548" spans="2:2" ht="15">
      <c r="B548" s="3"/>
    </row>
    <row r="549" spans="2:2" ht="15">
      <c r="B549" s="3"/>
    </row>
    <row r="550" spans="2:2" ht="15">
      <c r="B550" s="3"/>
    </row>
    <row r="551" spans="2:2" ht="15">
      <c r="B551" s="3"/>
    </row>
    <row r="552" spans="2:2" ht="15">
      <c r="B552" s="3"/>
    </row>
    <row r="553" spans="2:2" ht="15">
      <c r="B553" s="3"/>
    </row>
    <row r="554" spans="2:2" ht="15">
      <c r="B554" s="3"/>
    </row>
    <row r="555" spans="2:2" ht="15">
      <c r="B555" s="3"/>
    </row>
    <row r="556" spans="2:2" ht="15">
      <c r="B556" s="3"/>
    </row>
    <row r="557" spans="2:2" ht="15">
      <c r="B557" s="3"/>
    </row>
    <row r="558" spans="2:2" ht="15">
      <c r="B558" s="3"/>
    </row>
    <row r="559" spans="2:2" ht="15">
      <c r="B559" s="3"/>
    </row>
    <row r="560" spans="2:2" ht="15">
      <c r="B560" s="3"/>
    </row>
    <row r="561" spans="2:2" ht="15">
      <c r="B561" s="3"/>
    </row>
    <row r="562" spans="2:2" ht="15">
      <c r="B562" s="3"/>
    </row>
    <row r="563" spans="2:2" ht="15">
      <c r="B563" s="3"/>
    </row>
    <row r="564" spans="2:2" ht="15">
      <c r="B564" s="3"/>
    </row>
    <row r="565" spans="2:2" ht="15">
      <c r="B565" s="3"/>
    </row>
    <row r="566" spans="2:2" ht="15">
      <c r="B566" s="3"/>
    </row>
    <row r="567" spans="2:2" ht="15">
      <c r="B567" s="3"/>
    </row>
    <row r="568" spans="2:2" ht="15">
      <c r="B568" s="3"/>
    </row>
    <row r="569" spans="2:2" ht="15">
      <c r="B569" s="3"/>
    </row>
    <row r="570" spans="2:2" ht="15">
      <c r="B570" s="3"/>
    </row>
    <row r="571" spans="2:2" ht="15">
      <c r="B571" s="3"/>
    </row>
    <row r="572" spans="2:2" ht="15">
      <c r="B572" s="3"/>
    </row>
    <row r="573" spans="2:2" ht="15">
      <c r="B573" s="3"/>
    </row>
    <row r="574" spans="2:2" ht="15">
      <c r="B574" s="3"/>
    </row>
    <row r="575" spans="2:2" ht="15">
      <c r="B575" s="3"/>
    </row>
    <row r="576" spans="2:2" ht="15">
      <c r="B576" s="3"/>
    </row>
    <row r="577" spans="2:2" ht="15">
      <c r="B577" s="3"/>
    </row>
    <row r="578" spans="2:2" ht="15">
      <c r="B578" s="3"/>
    </row>
    <row r="579" spans="2:2" ht="15">
      <c r="B579" s="3"/>
    </row>
    <row r="580" spans="2:2" ht="15">
      <c r="B580" s="3"/>
    </row>
    <row r="581" spans="2:2" ht="15">
      <c r="B581" s="3"/>
    </row>
    <row r="582" spans="2:2" ht="15">
      <c r="B582" s="3"/>
    </row>
    <row r="583" spans="2:2" ht="15">
      <c r="B583" s="3"/>
    </row>
    <row r="584" spans="2:2" ht="15">
      <c r="B584" s="3"/>
    </row>
    <row r="585" spans="2:2" ht="15">
      <c r="B585" s="3"/>
    </row>
    <row r="586" spans="2:2" ht="15">
      <c r="B586" s="3"/>
    </row>
    <row r="587" spans="2:2" ht="15">
      <c r="B587" s="3"/>
    </row>
    <row r="588" spans="2:2" ht="15">
      <c r="B588" s="3"/>
    </row>
    <row r="589" spans="2:2" ht="15">
      <c r="B589" s="3"/>
    </row>
    <row r="590" spans="2:2" ht="15">
      <c r="B590" s="3"/>
    </row>
    <row r="591" spans="2:2" ht="15">
      <c r="B591" s="3"/>
    </row>
    <row r="592" spans="2:2" ht="15">
      <c r="B592" s="3"/>
    </row>
    <row r="593" spans="2:2" ht="15">
      <c r="B593" s="3"/>
    </row>
    <row r="594" spans="2:2" ht="15">
      <c r="B594" s="3"/>
    </row>
    <row r="595" spans="2:2" ht="15">
      <c r="B595" s="3"/>
    </row>
    <row r="596" spans="2:2" ht="15">
      <c r="B596" s="3"/>
    </row>
    <row r="597" spans="2:2" ht="15">
      <c r="B597" s="3"/>
    </row>
    <row r="598" spans="2:2" ht="15">
      <c r="B598" s="3"/>
    </row>
    <row r="599" spans="2:2" ht="15">
      <c r="B599" s="3"/>
    </row>
    <row r="600" spans="2:2" ht="15">
      <c r="B600" s="3"/>
    </row>
    <row r="601" spans="2:2" ht="15">
      <c r="B601" s="3"/>
    </row>
    <row r="602" spans="2:2" ht="15">
      <c r="B602" s="3"/>
    </row>
    <row r="603" spans="2:2" ht="15">
      <c r="B603" s="3"/>
    </row>
    <row r="604" spans="2:2" ht="15">
      <c r="B604" s="3"/>
    </row>
    <row r="605" spans="2:2" ht="15">
      <c r="B605" s="3"/>
    </row>
    <row r="606" spans="2:2" ht="15">
      <c r="B606" s="3"/>
    </row>
    <row r="607" spans="2:2" ht="15">
      <c r="B607" s="3"/>
    </row>
    <row r="608" spans="2:2" ht="15">
      <c r="B608" s="3"/>
    </row>
    <row r="609" spans="2:2" ht="15">
      <c r="B609" s="3"/>
    </row>
    <row r="610" spans="2:2" ht="15">
      <c r="B610" s="3"/>
    </row>
    <row r="611" spans="2:2" ht="15">
      <c r="B611" s="3"/>
    </row>
    <row r="612" spans="2:2" ht="15">
      <c r="B612" s="3"/>
    </row>
    <row r="613" spans="2:2" ht="15">
      <c r="B613" s="3"/>
    </row>
    <row r="614" spans="2:2" ht="15">
      <c r="B614" s="3"/>
    </row>
    <row r="615" spans="2:2" ht="15">
      <c r="B615" s="3"/>
    </row>
    <row r="616" spans="2:2" ht="15">
      <c r="B616" s="3"/>
    </row>
    <row r="617" spans="2:2" ht="15">
      <c r="B617" s="3"/>
    </row>
    <row r="618" spans="2:2" ht="15">
      <c r="B618" s="3"/>
    </row>
    <row r="619" spans="2:2" ht="15">
      <c r="B619" s="3"/>
    </row>
    <row r="620" spans="2:2" ht="15">
      <c r="B620" s="3"/>
    </row>
    <row r="621" spans="2:2" ht="15">
      <c r="B621" s="3"/>
    </row>
    <row r="622" spans="2:2" ht="15">
      <c r="B622" s="3"/>
    </row>
    <row r="623" spans="2:2" ht="15">
      <c r="B623" s="3"/>
    </row>
    <row r="624" spans="2:2" ht="15">
      <c r="B624" s="3"/>
    </row>
    <row r="625" spans="2:2" ht="15">
      <c r="B625" s="3"/>
    </row>
    <row r="626" spans="2:2" ht="15">
      <c r="B626" s="3"/>
    </row>
    <row r="627" spans="2:2" ht="15">
      <c r="B627" s="3"/>
    </row>
    <row r="628" spans="2:2" ht="15">
      <c r="B628" s="3"/>
    </row>
    <row r="629" spans="2:2" ht="15">
      <c r="B629" s="3"/>
    </row>
    <row r="630" spans="2:2" ht="15">
      <c r="B630" s="3"/>
    </row>
    <row r="631" spans="2:2" ht="15">
      <c r="B631" s="3"/>
    </row>
    <row r="632" spans="2:2" ht="15">
      <c r="B632" s="3"/>
    </row>
    <row r="633" spans="2:2" ht="15">
      <c r="B633" s="3"/>
    </row>
    <row r="634" spans="2:2" ht="15">
      <c r="B634" s="3"/>
    </row>
    <row r="635" spans="2:2" ht="15">
      <c r="B635" s="3"/>
    </row>
    <row r="636" spans="2:2" ht="15">
      <c r="B636" s="3"/>
    </row>
    <row r="637" spans="2:2" ht="15">
      <c r="B637" s="3"/>
    </row>
    <row r="638" spans="2:2" ht="15">
      <c r="B638" s="3"/>
    </row>
    <row r="639" spans="2:2" ht="15">
      <c r="B639" s="3"/>
    </row>
    <row r="640" spans="2:2" ht="15">
      <c r="B640" s="3"/>
    </row>
    <row r="641" spans="2:2" ht="15">
      <c r="B641" s="3"/>
    </row>
    <row r="642" spans="2:2" ht="15">
      <c r="B642" s="3"/>
    </row>
    <row r="643" spans="2:2" ht="15">
      <c r="B643" s="3"/>
    </row>
    <row r="644" spans="2:2" ht="15">
      <c r="B644" s="3"/>
    </row>
    <row r="645" spans="2:2" ht="15">
      <c r="B645" s="3"/>
    </row>
    <row r="646" spans="2:2" ht="15">
      <c r="B646" s="3"/>
    </row>
    <row r="647" spans="2:2" ht="15">
      <c r="B647" s="3"/>
    </row>
    <row r="648" spans="2:2" ht="15">
      <c r="B648" s="3"/>
    </row>
    <row r="649" spans="2:2" ht="15">
      <c r="B649" s="3"/>
    </row>
    <row r="650" spans="2:2" ht="15">
      <c r="B650" s="3"/>
    </row>
    <row r="651" spans="2:2" ht="15">
      <c r="B651" s="3"/>
    </row>
    <row r="652" spans="2:2" ht="15">
      <c r="B652" s="3"/>
    </row>
    <row r="653" spans="2:2" ht="15">
      <c r="B653" s="3"/>
    </row>
    <row r="654" spans="2:2" ht="15">
      <c r="B654" s="3"/>
    </row>
    <row r="655" spans="2:2" ht="15">
      <c r="B655" s="3"/>
    </row>
    <row r="656" spans="2:2" ht="15">
      <c r="B656" s="3"/>
    </row>
    <row r="657" spans="2:2" ht="15">
      <c r="B657" s="3"/>
    </row>
    <row r="658" spans="2:2" ht="15">
      <c r="B658" s="3"/>
    </row>
    <row r="659" spans="2:2" ht="15">
      <c r="B659" s="3"/>
    </row>
    <row r="660" spans="2:2" ht="15">
      <c r="B660" s="3"/>
    </row>
    <row r="661" spans="2:2" ht="15">
      <c r="B661" s="3"/>
    </row>
    <row r="662" spans="2:2" ht="15">
      <c r="B662" s="3"/>
    </row>
    <row r="663" spans="2:2" ht="15">
      <c r="B663" s="3"/>
    </row>
    <row r="664" spans="2:2" ht="15">
      <c r="B664" s="3"/>
    </row>
    <row r="665" spans="2:2" ht="15">
      <c r="B665" s="3"/>
    </row>
    <row r="666" spans="2:2" ht="15">
      <c r="B666" s="3"/>
    </row>
    <row r="667" spans="2:2" ht="15">
      <c r="B667" s="3"/>
    </row>
    <row r="668" spans="2:2" ht="15">
      <c r="B668" s="3"/>
    </row>
    <row r="669" spans="2:2" ht="15">
      <c r="B669" s="3"/>
    </row>
    <row r="670" spans="2:2" ht="15">
      <c r="B670" s="3"/>
    </row>
    <row r="671" spans="2:2" ht="15">
      <c r="B671" s="3"/>
    </row>
    <row r="672" spans="2:2" ht="15">
      <c r="B672" s="3"/>
    </row>
    <row r="673" spans="2:2" ht="15">
      <c r="B673" s="3"/>
    </row>
    <row r="674" spans="2:2" ht="15">
      <c r="B674" s="3"/>
    </row>
    <row r="675" spans="2:2" ht="15">
      <c r="B675" s="3"/>
    </row>
    <row r="676" spans="2:2" ht="15">
      <c r="B676" s="3"/>
    </row>
    <row r="677" spans="2:2" ht="15">
      <c r="B677" s="3"/>
    </row>
    <row r="678" spans="2:2" ht="15">
      <c r="B678" s="3"/>
    </row>
    <row r="679" spans="2:2" ht="15">
      <c r="B679" s="3"/>
    </row>
    <row r="680" spans="2:2" ht="15">
      <c r="B680" s="3"/>
    </row>
    <row r="681" spans="2:2" ht="15">
      <c r="B681" s="3"/>
    </row>
    <row r="682" spans="2:2" ht="15">
      <c r="B682" s="3"/>
    </row>
    <row r="683" spans="2:2" ht="15">
      <c r="B683" s="3"/>
    </row>
    <row r="684" spans="2:2" ht="15">
      <c r="B684" s="3"/>
    </row>
    <row r="685" spans="2:2" ht="15">
      <c r="B685" s="3"/>
    </row>
    <row r="686" spans="2:2" ht="15">
      <c r="B686" s="3"/>
    </row>
    <row r="687" spans="2:2" ht="15">
      <c r="B687" s="3"/>
    </row>
    <row r="688" spans="2:2" ht="15">
      <c r="B688" s="3"/>
    </row>
    <row r="689" spans="2:2" ht="15">
      <c r="B689" s="3"/>
    </row>
    <row r="690" spans="2:2" ht="15">
      <c r="B690" s="3"/>
    </row>
    <row r="691" spans="2:2" ht="15">
      <c r="B691" s="3"/>
    </row>
    <row r="692" spans="2:2" ht="15">
      <c r="B692" s="3"/>
    </row>
    <row r="693" spans="2:2" ht="15">
      <c r="B693" s="3"/>
    </row>
    <row r="694" spans="2:2" ht="15">
      <c r="B694" s="3"/>
    </row>
    <row r="695" spans="2:2" ht="15">
      <c r="B695" s="3"/>
    </row>
    <row r="696" spans="2:2" ht="15">
      <c r="B696" s="3"/>
    </row>
    <row r="697" spans="2:2" ht="15">
      <c r="B697" s="3"/>
    </row>
    <row r="698" spans="2:2" ht="15">
      <c r="B698" s="3"/>
    </row>
    <row r="699" spans="2:2" ht="15">
      <c r="B699" s="3"/>
    </row>
    <row r="700" spans="2:2" ht="15">
      <c r="B700" s="3"/>
    </row>
    <row r="701" spans="2:2" ht="15">
      <c r="B701" s="3"/>
    </row>
    <row r="702" spans="2:2" ht="15">
      <c r="B702" s="3"/>
    </row>
    <row r="703" spans="2:2" ht="15">
      <c r="B703" s="3"/>
    </row>
    <row r="704" spans="2:2" ht="15">
      <c r="B704" s="3"/>
    </row>
    <row r="705" spans="2:2" ht="15">
      <c r="B705" s="3"/>
    </row>
    <row r="706" spans="2:2" ht="15">
      <c r="B706" s="3"/>
    </row>
    <row r="707" spans="2:2" ht="15">
      <c r="B707" s="3"/>
    </row>
    <row r="708" spans="2:2" ht="15">
      <c r="B708" s="3"/>
    </row>
    <row r="709" spans="2:2" ht="15">
      <c r="B709" s="3"/>
    </row>
    <row r="710" spans="2:2" ht="15">
      <c r="B710" s="3"/>
    </row>
    <row r="711" spans="2:2" ht="15">
      <c r="B711" s="3"/>
    </row>
    <row r="712" spans="2:2" ht="15">
      <c r="B712" s="3"/>
    </row>
    <row r="713" spans="2:2" ht="15">
      <c r="B713" s="3"/>
    </row>
    <row r="714" spans="2:2" ht="15">
      <c r="B714" s="3"/>
    </row>
    <row r="715" spans="2:2" ht="15">
      <c r="B715" s="3"/>
    </row>
    <row r="716" spans="2:2" ht="15">
      <c r="B716" s="3"/>
    </row>
    <row r="717" spans="2:2" ht="15">
      <c r="B717" s="3"/>
    </row>
    <row r="718" spans="2:2" ht="15">
      <c r="B718" s="3"/>
    </row>
    <row r="719" spans="2:2" ht="15">
      <c r="B719" s="3"/>
    </row>
    <row r="720" spans="2:2" ht="15">
      <c r="B720" s="3"/>
    </row>
    <row r="721" spans="2:2" ht="15">
      <c r="B721" s="3"/>
    </row>
    <row r="722" spans="2:2" ht="15">
      <c r="B722" s="3"/>
    </row>
    <row r="723" spans="2:2" ht="15">
      <c r="B723" s="3"/>
    </row>
    <row r="724" spans="2:2" ht="15">
      <c r="B724" s="3"/>
    </row>
    <row r="725" spans="2:2" ht="15">
      <c r="B725" s="3"/>
    </row>
    <row r="726" spans="2:2" ht="15">
      <c r="B726" s="3"/>
    </row>
    <row r="727" spans="2:2" ht="15">
      <c r="B727" s="3"/>
    </row>
    <row r="728" spans="2:2" ht="15">
      <c r="B728" s="3"/>
    </row>
    <row r="729" spans="2:2" ht="15">
      <c r="B729" s="3"/>
    </row>
    <row r="730" spans="2:2" ht="15">
      <c r="B730" s="3"/>
    </row>
    <row r="731" spans="2:2" ht="15">
      <c r="B731" s="3"/>
    </row>
    <row r="732" spans="2:2" ht="15">
      <c r="B732" s="3"/>
    </row>
    <row r="733" spans="2:2" ht="15">
      <c r="B733" s="3"/>
    </row>
    <row r="734" spans="2:2" ht="15">
      <c r="B734" s="3"/>
    </row>
    <row r="735" spans="2:2" ht="15">
      <c r="B735" s="3"/>
    </row>
    <row r="736" spans="2:2" ht="15">
      <c r="B736" s="3"/>
    </row>
    <row r="737" spans="2:2" ht="15">
      <c r="B737" s="3"/>
    </row>
    <row r="738" spans="2:2" ht="15">
      <c r="B738" s="3"/>
    </row>
    <row r="739" spans="2:2" ht="15">
      <c r="B739" s="3"/>
    </row>
    <row r="740" spans="2:2" ht="15">
      <c r="B740" s="3"/>
    </row>
    <row r="741" spans="2:2" ht="15">
      <c r="B741" s="3"/>
    </row>
    <row r="742" spans="2:2" ht="15">
      <c r="B742" s="3"/>
    </row>
    <row r="743" spans="2:2" ht="15">
      <c r="B743" s="3"/>
    </row>
    <row r="744" spans="2:2" ht="15">
      <c r="B744" s="3"/>
    </row>
    <row r="745" spans="2:2" ht="15">
      <c r="B745" s="3"/>
    </row>
    <row r="746" spans="2:2" ht="15">
      <c r="B746" s="3"/>
    </row>
    <row r="747" spans="2:2" ht="15">
      <c r="B747" s="3"/>
    </row>
    <row r="748" spans="2:2" ht="15">
      <c r="B748" s="3"/>
    </row>
    <row r="749" spans="2:2" ht="15">
      <c r="B749" s="3"/>
    </row>
    <row r="750" spans="2:2" ht="15">
      <c r="B750" s="3"/>
    </row>
    <row r="751" spans="2:2" ht="15">
      <c r="B751" s="3"/>
    </row>
    <row r="752" spans="2:2" ht="15">
      <c r="B752" s="3"/>
    </row>
    <row r="753" spans="2:2" ht="15">
      <c r="B753" s="3"/>
    </row>
    <row r="754" spans="2:2" ht="15">
      <c r="B754" s="3"/>
    </row>
    <row r="755" spans="2:2" ht="15">
      <c r="B755" s="3"/>
    </row>
    <row r="756" spans="2:2" ht="15">
      <c r="B756" s="3"/>
    </row>
    <row r="757" spans="2:2" ht="15">
      <c r="B757" s="3"/>
    </row>
    <row r="758" spans="2:2" ht="15">
      <c r="B758" s="3"/>
    </row>
    <row r="759" spans="2:2" ht="15">
      <c r="B759" s="3"/>
    </row>
    <row r="760" spans="2:2" ht="15">
      <c r="B760" s="3"/>
    </row>
    <row r="761" spans="2:2" ht="15">
      <c r="B761" s="3"/>
    </row>
    <row r="762" spans="2:2" ht="15">
      <c r="B762" s="3"/>
    </row>
    <row r="763" spans="2:2" ht="15">
      <c r="B763" s="3"/>
    </row>
    <row r="764" spans="2:2" ht="15">
      <c r="B764" s="3"/>
    </row>
    <row r="765" spans="2:2" ht="15">
      <c r="B765" s="3"/>
    </row>
    <row r="766" spans="2:2" ht="15">
      <c r="B766" s="3"/>
    </row>
    <row r="767" spans="2:2" ht="15">
      <c r="B767" s="3"/>
    </row>
    <row r="768" spans="2:2" ht="15">
      <c r="B768" s="3"/>
    </row>
    <row r="769" spans="2:2" ht="15">
      <c r="B769" s="3"/>
    </row>
    <row r="770" spans="2:2" ht="15">
      <c r="B770" s="3"/>
    </row>
    <row r="771" spans="2:2" ht="15">
      <c r="B771" s="3"/>
    </row>
    <row r="772" spans="2:2" ht="15">
      <c r="B772" s="3"/>
    </row>
    <row r="773" spans="2:2" ht="15">
      <c r="B773" s="3"/>
    </row>
    <row r="774" spans="2:2" ht="15">
      <c r="B774" s="3"/>
    </row>
    <row r="775" spans="2:2" ht="15">
      <c r="B775" s="3"/>
    </row>
    <row r="776" spans="2:2" ht="15">
      <c r="B776" s="3"/>
    </row>
    <row r="777" spans="2:2" ht="15">
      <c r="B777" s="3"/>
    </row>
    <row r="778" spans="2:2" ht="15">
      <c r="B778" s="3"/>
    </row>
    <row r="779" spans="2:2" ht="15">
      <c r="B779" s="3"/>
    </row>
    <row r="780" spans="2:2" ht="15">
      <c r="B780" s="3"/>
    </row>
    <row r="781" spans="2:2" ht="15">
      <c r="B781" s="3"/>
    </row>
    <row r="782" spans="2:2" ht="15">
      <c r="B782" s="3"/>
    </row>
    <row r="783" spans="2:2" ht="15">
      <c r="B783" s="3"/>
    </row>
    <row r="784" spans="2:2" ht="15">
      <c r="B784" s="3"/>
    </row>
    <row r="785" spans="2:2" ht="15">
      <c r="B785" s="3"/>
    </row>
    <row r="786" spans="2:2" ht="15">
      <c r="B786" s="3"/>
    </row>
    <row r="787" spans="2:2" ht="15">
      <c r="B787" s="3"/>
    </row>
    <row r="788" spans="2:2" ht="15">
      <c r="B788" s="3"/>
    </row>
    <row r="789" spans="2:2" ht="15">
      <c r="B789" s="3"/>
    </row>
    <row r="790" spans="2:2" ht="15">
      <c r="B790" s="3"/>
    </row>
    <row r="791" spans="2:2" ht="15">
      <c r="B791" s="3"/>
    </row>
    <row r="792" spans="2:2" ht="15">
      <c r="B792" s="3"/>
    </row>
    <row r="793" spans="2:2" ht="15">
      <c r="B793" s="3"/>
    </row>
    <row r="794" spans="2:2" ht="15">
      <c r="B794" s="3"/>
    </row>
    <row r="795" spans="2:2" ht="15">
      <c r="B795" s="3"/>
    </row>
    <row r="796" spans="2:2" ht="15">
      <c r="B796" s="3"/>
    </row>
    <row r="797" spans="2:2" ht="15">
      <c r="B797" s="3"/>
    </row>
    <row r="798" spans="2:2" ht="15">
      <c r="B798" s="3"/>
    </row>
    <row r="799" spans="2:2" ht="15">
      <c r="B799" s="3"/>
    </row>
    <row r="800" spans="2:2" ht="15">
      <c r="B800" s="3"/>
    </row>
    <row r="801" spans="2:2" ht="15">
      <c r="B801" s="3"/>
    </row>
    <row r="802" spans="2:2" ht="15">
      <c r="B802" s="3"/>
    </row>
    <row r="803" spans="2:2" ht="15">
      <c r="B803" s="3"/>
    </row>
    <row r="804" spans="2:2" ht="15">
      <c r="B804" s="3"/>
    </row>
    <row r="805" spans="2:2" ht="15">
      <c r="B805" s="3"/>
    </row>
    <row r="806" spans="2:2" ht="15">
      <c r="B806" s="3"/>
    </row>
    <row r="807" spans="2:2" ht="15">
      <c r="B807" s="3"/>
    </row>
    <row r="808" spans="2:2" ht="15">
      <c r="B808" s="3"/>
    </row>
    <row r="809" spans="2:2" ht="15">
      <c r="B809" s="3"/>
    </row>
    <row r="810" spans="2:2" ht="15">
      <c r="B810" s="3"/>
    </row>
    <row r="811" spans="2:2" ht="15">
      <c r="B811" s="3"/>
    </row>
    <row r="812" spans="2:2" ht="15">
      <c r="B812" s="3"/>
    </row>
    <row r="813" spans="2:2" ht="15">
      <c r="B813" s="3"/>
    </row>
    <row r="814" spans="2:2" ht="15">
      <c r="B814" s="3"/>
    </row>
    <row r="815" spans="2:2" ht="15">
      <c r="B815" s="3"/>
    </row>
    <row r="816" spans="2:2" ht="15">
      <c r="B816" s="3"/>
    </row>
    <row r="817" spans="2:2" ht="15">
      <c r="B817" s="3"/>
    </row>
    <row r="818" spans="2:2" ht="15">
      <c r="B818" s="3"/>
    </row>
    <row r="819" spans="2:2" ht="15">
      <c r="B819" s="3"/>
    </row>
    <row r="820" spans="2:2" ht="15">
      <c r="B820" s="3"/>
    </row>
    <row r="821" spans="2:2" ht="15">
      <c r="B821" s="3"/>
    </row>
    <row r="822" spans="2:2" ht="15">
      <c r="B822" s="3"/>
    </row>
    <row r="823" spans="2:2" ht="15">
      <c r="B823" s="3"/>
    </row>
    <row r="824" spans="2:2" ht="15">
      <c r="B824" s="3"/>
    </row>
    <row r="825" spans="2:2" ht="15">
      <c r="B825" s="3"/>
    </row>
    <row r="826" spans="2:2" ht="15">
      <c r="B826" s="3"/>
    </row>
    <row r="827" spans="2:2" ht="15">
      <c r="B827" s="3"/>
    </row>
    <row r="828" spans="2:2" ht="15">
      <c r="B828" s="3"/>
    </row>
    <row r="829" spans="2:2" ht="15">
      <c r="B829" s="3"/>
    </row>
    <row r="830" spans="2:2" ht="15">
      <c r="B830" s="3"/>
    </row>
    <row r="831" spans="2:2" ht="15">
      <c r="B831" s="3"/>
    </row>
    <row r="832" spans="2:2" ht="15">
      <c r="B832" s="3"/>
    </row>
    <row r="833" spans="2:2" ht="15">
      <c r="B833" s="3"/>
    </row>
    <row r="834" spans="2:2" ht="15">
      <c r="B834" s="3"/>
    </row>
    <row r="835" spans="2:2" ht="15">
      <c r="B835" s="3"/>
    </row>
    <row r="836" spans="2:2" ht="15">
      <c r="B836" s="3"/>
    </row>
    <row r="837" spans="2:2" ht="15">
      <c r="B837" s="3"/>
    </row>
    <row r="838" spans="2:2" ht="15">
      <c r="B838" s="3"/>
    </row>
    <row r="839" spans="2:2" ht="15">
      <c r="B839" s="3"/>
    </row>
    <row r="840" spans="2:2" ht="15">
      <c r="B840" s="3"/>
    </row>
    <row r="841" spans="2:2" ht="15">
      <c r="B841" s="3"/>
    </row>
    <row r="842" spans="2:2" ht="15">
      <c r="B842" s="3"/>
    </row>
    <row r="843" spans="2:2" ht="15">
      <c r="B843" s="3"/>
    </row>
    <row r="844" spans="2:2" ht="15">
      <c r="B844" s="3"/>
    </row>
    <row r="845" spans="2:2" ht="15">
      <c r="B845" s="3"/>
    </row>
    <row r="846" spans="2:2" ht="15">
      <c r="B846" s="3"/>
    </row>
    <row r="847" spans="2:2" ht="15">
      <c r="B847" s="3"/>
    </row>
    <row r="848" spans="2:2" ht="15">
      <c r="B848" s="3"/>
    </row>
    <row r="849" spans="2:2" ht="15">
      <c r="B849" s="3"/>
    </row>
    <row r="850" spans="2:2" ht="15">
      <c r="B850" s="3"/>
    </row>
    <row r="851" spans="2:2" ht="15">
      <c r="B851" s="3"/>
    </row>
    <row r="852" spans="2:2" ht="15">
      <c r="B852" s="3"/>
    </row>
    <row r="853" spans="2:2" ht="15">
      <c r="B853" s="3"/>
    </row>
    <row r="854" spans="2:2" ht="15">
      <c r="B854" s="3"/>
    </row>
    <row r="855" spans="2:2" ht="15">
      <c r="B855" s="3"/>
    </row>
    <row r="856" spans="2:2" ht="15">
      <c r="B856" s="3"/>
    </row>
    <row r="857" spans="2:2" ht="15">
      <c r="B857" s="3"/>
    </row>
    <row r="858" spans="2:2" ht="15">
      <c r="B858" s="3"/>
    </row>
    <row r="859" spans="2:2" ht="15">
      <c r="B859" s="3"/>
    </row>
    <row r="860" spans="2:2" ht="15">
      <c r="B860" s="3"/>
    </row>
    <row r="861" spans="2:2" ht="15">
      <c r="B861" s="3"/>
    </row>
    <row r="862" spans="2:2" ht="15">
      <c r="B862" s="3"/>
    </row>
    <row r="863" spans="2:2" ht="15">
      <c r="B863" s="3"/>
    </row>
    <row r="864" spans="2:2" ht="15">
      <c r="B864" s="3"/>
    </row>
    <row r="865" spans="2:2" ht="15">
      <c r="B865" s="3"/>
    </row>
    <row r="866" spans="2:2" ht="15">
      <c r="B866" s="3"/>
    </row>
    <row r="867" spans="2:2" ht="15">
      <c r="B867" s="3"/>
    </row>
    <row r="868" spans="2:2" ht="15">
      <c r="B868" s="3"/>
    </row>
    <row r="869" spans="2:2" ht="15">
      <c r="B869" s="3"/>
    </row>
    <row r="870" spans="2:2" ht="15">
      <c r="B870" s="3"/>
    </row>
    <row r="871" spans="2:2" ht="15">
      <c r="B871" s="3"/>
    </row>
    <row r="872" spans="2:2" ht="15">
      <c r="B872" s="3"/>
    </row>
    <row r="873" spans="2:2" ht="15">
      <c r="B873" s="3"/>
    </row>
    <row r="874" spans="2:2" ht="15">
      <c r="B874" s="3"/>
    </row>
    <row r="875" spans="2:2" ht="15">
      <c r="B875" s="3"/>
    </row>
    <row r="876" spans="2:2" ht="15">
      <c r="B876" s="3"/>
    </row>
    <row r="877" spans="2:2" ht="15">
      <c r="B877" s="3"/>
    </row>
    <row r="878" spans="2:2" ht="15">
      <c r="B878" s="3"/>
    </row>
    <row r="879" spans="2:2" ht="15">
      <c r="B879" s="3"/>
    </row>
    <row r="880" spans="2:2" ht="15">
      <c r="B880" s="3"/>
    </row>
    <row r="881" spans="2:2" ht="15">
      <c r="B881" s="3"/>
    </row>
    <row r="882" spans="2:2" ht="15">
      <c r="B882" s="3"/>
    </row>
    <row r="883" spans="2:2" ht="15">
      <c r="B883" s="3"/>
    </row>
    <row r="884" spans="2:2" ht="15">
      <c r="B884" s="3"/>
    </row>
    <row r="885" spans="2:2" ht="15">
      <c r="B885" s="3"/>
    </row>
    <row r="886" spans="2:2" ht="15">
      <c r="B886" s="3"/>
    </row>
    <row r="887" spans="2:2" ht="15">
      <c r="B887" s="3"/>
    </row>
    <row r="888" spans="2:2" ht="15">
      <c r="B888" s="3"/>
    </row>
    <row r="889" spans="2:2" ht="15">
      <c r="B889" s="3"/>
    </row>
    <row r="890" spans="2:2" ht="15">
      <c r="B890" s="3"/>
    </row>
    <row r="891" spans="2:2" ht="15">
      <c r="B891" s="3"/>
    </row>
    <row r="892" spans="2:2" ht="15">
      <c r="B892" s="3"/>
    </row>
    <row r="893" spans="2:2" ht="15">
      <c r="B893" s="3"/>
    </row>
    <row r="894" spans="2:2" ht="15">
      <c r="B894" s="3"/>
    </row>
    <row r="895" spans="2:2" ht="15">
      <c r="B895" s="3"/>
    </row>
    <row r="896" spans="2:2" ht="15">
      <c r="B896" s="3"/>
    </row>
    <row r="897" spans="2:2" ht="15">
      <c r="B897" s="3"/>
    </row>
    <row r="898" spans="2:2" ht="15">
      <c r="B898" s="3"/>
    </row>
    <row r="899" spans="2:2" ht="15">
      <c r="B899" s="3"/>
    </row>
    <row r="900" spans="2:2" ht="15">
      <c r="B900" s="3"/>
    </row>
    <row r="901" spans="2:2" ht="15">
      <c r="B901" s="3"/>
    </row>
    <row r="902" spans="2:2" ht="15">
      <c r="B902" s="3"/>
    </row>
    <row r="903" spans="2:2" ht="15">
      <c r="B903" s="3"/>
    </row>
    <row r="904" spans="2:2" ht="15">
      <c r="B904" s="3"/>
    </row>
    <row r="905" spans="2:2" ht="15">
      <c r="B905" s="3"/>
    </row>
    <row r="906" spans="2:2" ht="15">
      <c r="B906" s="3"/>
    </row>
    <row r="907" spans="2:2" ht="15">
      <c r="B907" s="3"/>
    </row>
    <row r="908" spans="2:2" ht="15">
      <c r="B908" s="3"/>
    </row>
    <row r="909" spans="2:2" ht="15">
      <c r="B909" s="3"/>
    </row>
    <row r="910" spans="2:2" ht="15">
      <c r="B910" s="3"/>
    </row>
    <row r="911" spans="2:2" ht="15">
      <c r="B911" s="3"/>
    </row>
    <row r="912" spans="2:2" ht="15">
      <c r="B912" s="3"/>
    </row>
    <row r="913" spans="2:2" ht="15">
      <c r="B913" s="3"/>
    </row>
    <row r="914" spans="2:2" ht="15">
      <c r="B914" s="3"/>
    </row>
    <row r="915" spans="2:2" ht="15">
      <c r="B915" s="3"/>
    </row>
    <row r="916" spans="2:2" ht="15">
      <c r="B916" s="3"/>
    </row>
    <row r="917" spans="2:2" ht="15">
      <c r="B917" s="3"/>
    </row>
    <row r="918" spans="2:2" ht="15">
      <c r="B918" s="3"/>
    </row>
    <row r="919" spans="2:2" ht="15">
      <c r="B919" s="3"/>
    </row>
    <row r="920" spans="2:2" ht="15">
      <c r="B920" s="3"/>
    </row>
    <row r="921" spans="2:2" ht="15">
      <c r="B921" s="3"/>
    </row>
    <row r="922" spans="2:2" ht="15">
      <c r="B922" s="3"/>
    </row>
    <row r="923" spans="2:2" ht="15">
      <c r="B923" s="3"/>
    </row>
    <row r="924" spans="2:2" ht="15">
      <c r="B924" s="3"/>
    </row>
    <row r="925" spans="2:2" ht="15">
      <c r="B925" s="3"/>
    </row>
    <row r="926" spans="2:2" ht="15">
      <c r="B926" s="3"/>
    </row>
    <row r="927" spans="2:2" ht="15">
      <c r="B927" s="3"/>
    </row>
    <row r="928" spans="2:2" ht="15">
      <c r="B928" s="3"/>
    </row>
    <row r="929" spans="2:2" ht="15">
      <c r="B929" s="3"/>
    </row>
    <row r="930" spans="2:2" ht="15">
      <c r="B930" s="3"/>
    </row>
    <row r="931" spans="2:2" ht="15">
      <c r="B931" s="3"/>
    </row>
    <row r="932" spans="2:2" ht="15">
      <c r="B932" s="3"/>
    </row>
    <row r="933" spans="2:2" ht="15">
      <c r="B933" s="3"/>
    </row>
    <row r="934" spans="2:2" ht="15">
      <c r="B934" s="3"/>
    </row>
    <row r="935" spans="2:2" ht="15">
      <c r="B935" s="3"/>
    </row>
    <row r="936" spans="2:2" ht="15">
      <c r="B936" s="3"/>
    </row>
    <row r="937" spans="2:2" ht="15">
      <c r="B937" s="3"/>
    </row>
    <row r="938" spans="2:2" ht="15">
      <c r="B938" s="3"/>
    </row>
    <row r="939" spans="2:2" ht="15">
      <c r="B939" s="3"/>
    </row>
    <row r="940" spans="2:2" ht="15">
      <c r="B940" s="3"/>
    </row>
    <row r="941" spans="2:2" ht="15">
      <c r="B941" s="3"/>
    </row>
    <row r="942" spans="2:2" ht="15">
      <c r="B942" s="3"/>
    </row>
    <row r="943" spans="2:2" ht="15">
      <c r="B943" s="3"/>
    </row>
    <row r="944" spans="2:2" ht="15">
      <c r="B944" s="3"/>
    </row>
    <row r="945" spans="2:2" ht="15">
      <c r="B945" s="3"/>
    </row>
    <row r="946" spans="2:2" ht="15">
      <c r="B946" s="3"/>
    </row>
    <row r="947" spans="2:2" ht="15">
      <c r="B947" s="3"/>
    </row>
    <row r="948" spans="2:2" ht="15">
      <c r="B948" s="3"/>
    </row>
    <row r="949" spans="2:2" ht="15">
      <c r="B949" s="3"/>
    </row>
    <row r="950" spans="2:2" ht="15">
      <c r="B950" s="3"/>
    </row>
    <row r="951" spans="2:2" ht="15">
      <c r="B951" s="3"/>
    </row>
    <row r="952" spans="2:2" ht="15">
      <c r="B952" s="3"/>
    </row>
    <row r="953" spans="2:2" ht="15">
      <c r="B953" s="3"/>
    </row>
    <row r="954" spans="2:2" ht="15">
      <c r="B954" s="3"/>
    </row>
    <row r="955" spans="2:2" ht="15">
      <c r="B955" s="3"/>
    </row>
    <row r="956" spans="2:2" ht="15">
      <c r="B956" s="3"/>
    </row>
    <row r="957" spans="2:2" ht="15">
      <c r="B957" s="3"/>
    </row>
    <row r="958" spans="2:2" ht="15">
      <c r="B958" s="3"/>
    </row>
    <row r="959" spans="2:2" ht="15">
      <c r="B959" s="3"/>
    </row>
    <row r="960" spans="2:2" ht="15">
      <c r="B960" s="3"/>
    </row>
    <row r="961" spans="2:2" ht="15">
      <c r="B961" s="3"/>
    </row>
    <row r="962" spans="2:2" ht="15">
      <c r="B962" s="3"/>
    </row>
    <row r="963" spans="2:2" ht="15">
      <c r="B963" s="3"/>
    </row>
    <row r="964" spans="2:2" ht="15">
      <c r="B964" s="3"/>
    </row>
    <row r="965" spans="2:2" ht="15">
      <c r="B965" s="3"/>
    </row>
    <row r="966" spans="2:2" ht="15">
      <c r="B966" s="3"/>
    </row>
    <row r="967" spans="2:2" ht="15">
      <c r="B967" s="3"/>
    </row>
    <row r="968" spans="2:2" ht="15">
      <c r="B968" s="3"/>
    </row>
    <row r="969" spans="2:2" ht="15">
      <c r="B969" s="3"/>
    </row>
    <row r="970" spans="2:2" ht="15">
      <c r="B970" s="3"/>
    </row>
    <row r="971" spans="2:2" ht="15">
      <c r="B971" s="3"/>
    </row>
    <row r="972" spans="2:2" ht="15">
      <c r="B972" s="3"/>
    </row>
    <row r="973" spans="2:2" ht="15">
      <c r="B973" s="3"/>
    </row>
    <row r="974" spans="2:2" ht="15">
      <c r="B974" s="3"/>
    </row>
    <row r="975" spans="2:2" ht="15">
      <c r="B975" s="3"/>
    </row>
    <row r="976" spans="2:2" ht="15">
      <c r="B976" s="3"/>
    </row>
    <row r="977" spans="2:2" ht="15">
      <c r="B977" s="3"/>
    </row>
    <row r="978" spans="2:2" ht="15">
      <c r="B978" s="3"/>
    </row>
    <row r="979" spans="2:2" ht="15">
      <c r="B979" s="3"/>
    </row>
    <row r="980" spans="2:2" ht="15">
      <c r="B980" s="3"/>
    </row>
    <row r="981" spans="2:2" ht="15">
      <c r="B981" s="3"/>
    </row>
    <row r="982" spans="2:2" ht="15">
      <c r="B982" s="3"/>
    </row>
    <row r="983" spans="2:2" ht="15">
      <c r="B983" s="3"/>
    </row>
    <row r="984" spans="2:2" ht="15">
      <c r="B984" s="3"/>
    </row>
    <row r="985" spans="2:2" ht="15">
      <c r="B985" s="3"/>
    </row>
    <row r="986" spans="2:2" ht="15">
      <c r="B986" s="3"/>
    </row>
    <row r="987" spans="2:2" ht="15">
      <c r="B987" s="3"/>
    </row>
    <row r="988" spans="2:2" ht="15">
      <c r="B988" s="3"/>
    </row>
    <row r="989" spans="2:2" ht="15">
      <c r="B989" s="3"/>
    </row>
    <row r="990" spans="2:2" ht="15">
      <c r="B990" s="3"/>
    </row>
    <row r="991" spans="2:2" ht="15">
      <c r="B991" s="3"/>
    </row>
    <row r="992" spans="2:2" ht="15">
      <c r="B992" s="3"/>
    </row>
    <row r="993" spans="2:2" ht="15">
      <c r="B993" s="3"/>
    </row>
    <row r="994" spans="2:2" ht="15">
      <c r="B994" s="3"/>
    </row>
    <row r="995" spans="2:2" ht="15">
      <c r="B995" s="3"/>
    </row>
    <row r="996" spans="2:2" ht="15">
      <c r="B996" s="3"/>
    </row>
    <row r="997" spans="2:2" ht="15">
      <c r="B997" s="3"/>
    </row>
    <row r="998" spans="2:2" ht="15">
      <c r="B998" s="3"/>
    </row>
    <row r="999" spans="2:2" ht="15">
      <c r="B999" s="3"/>
    </row>
    <row r="1000" spans="2:2" ht="15">
      <c r="B1000" s="3"/>
    </row>
  </sheetData>
  <conditionalFormatting sqref="C10">
    <cfRule type="notContainsBlanks" dxfId="4" priority="1">
      <formula>LEN(TRIM(C10))&gt;0</formula>
    </cfRule>
  </conditionalFormatting>
  <printOptions horizontalCentered="1"/>
  <pageMargins left="0.2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</sheetPr>
  <dimension ref="A1:AW947"/>
  <sheetViews>
    <sheetView showGridLines="0" workbookViewId="0">
      <selection activeCell="AZ21" sqref="AZ21"/>
    </sheetView>
  </sheetViews>
  <sheetFormatPr defaultColWidth="12.5703125" defaultRowHeight="15.75" customHeight="1"/>
  <cols>
    <col min="1" max="1" width="0.7109375" customWidth="1"/>
    <col min="2" max="3" width="2.42578125" customWidth="1"/>
    <col min="4" max="4" width="1.28515625" customWidth="1"/>
    <col min="5" max="5" width="1.5703125" customWidth="1"/>
    <col min="6" max="6" width="2.140625" customWidth="1"/>
    <col min="7" max="11" width="2.42578125" customWidth="1"/>
    <col min="12" max="12" width="3.28515625" customWidth="1"/>
    <col min="13" max="13" width="0.7109375" customWidth="1"/>
    <col min="14" max="14" width="5.42578125" customWidth="1"/>
    <col min="15" max="15" width="2.42578125" customWidth="1"/>
    <col min="16" max="16" width="0.85546875" customWidth="1"/>
    <col min="17" max="21" width="2.42578125" customWidth="1"/>
    <col min="22" max="22" width="1.28515625" customWidth="1"/>
    <col min="23" max="23" width="2.42578125" customWidth="1"/>
    <col min="24" max="24" width="4.7109375" customWidth="1"/>
    <col min="25" max="25" width="2.42578125" customWidth="1"/>
    <col min="26" max="26" width="3.28515625" customWidth="1"/>
    <col min="27" max="27" width="3.7109375" customWidth="1"/>
    <col min="28" max="30" width="2.42578125" customWidth="1"/>
    <col min="31" max="31" width="1.7109375" customWidth="1"/>
    <col min="32" max="33" width="2.42578125" customWidth="1"/>
    <col min="34" max="34" width="1.28515625" customWidth="1"/>
    <col min="35" max="40" width="2.42578125" customWidth="1"/>
    <col min="41" max="41" width="0.85546875" customWidth="1"/>
    <col min="42" max="48" width="2.42578125" customWidth="1"/>
    <col min="49" max="49" width="0.42578125" customWidth="1"/>
  </cols>
  <sheetData>
    <row r="1" spans="1:49" ht="16.5" customHeight="1">
      <c r="A1" s="10" t="s">
        <v>71</v>
      </c>
      <c r="B1" s="85" t="s">
        <v>72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</row>
    <row r="2" spans="1:49" ht="16.5" customHeight="1">
      <c r="A2" s="10"/>
      <c r="B2" s="85" t="s">
        <v>73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</row>
    <row r="3" spans="1:49" ht="18.75" customHeight="1">
      <c r="A3" s="10"/>
      <c r="B3" s="87" t="s">
        <v>74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</row>
    <row r="4" spans="1:49" ht="16.5" customHeight="1">
      <c r="A4" s="10"/>
      <c r="B4" s="88" t="s">
        <v>75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10"/>
    </row>
    <row r="5" spans="1:49" ht="16.5" customHeight="1">
      <c r="A5" s="10"/>
      <c r="B5" s="89" t="s">
        <v>76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  <c r="AW5" s="10"/>
    </row>
    <row r="6" spans="1:49" ht="16.5" customHeight="1">
      <c r="A6" s="10"/>
      <c r="B6" s="90" t="s">
        <v>77</v>
      </c>
      <c r="C6" s="86"/>
      <c r="D6" s="86"/>
      <c r="E6" s="86"/>
      <c r="F6" s="86"/>
      <c r="G6" s="91" t="s">
        <v>148</v>
      </c>
      <c r="H6" s="92"/>
      <c r="I6" s="92"/>
      <c r="J6" s="92"/>
      <c r="K6" s="92"/>
      <c r="L6" s="92"/>
      <c r="M6" s="92"/>
      <c r="N6" s="92"/>
      <c r="O6" s="92"/>
      <c r="P6" s="92"/>
      <c r="Q6" s="92"/>
      <c r="R6" s="117" t="s">
        <v>78</v>
      </c>
      <c r="S6" s="86"/>
      <c r="T6" s="86"/>
      <c r="U6" s="86"/>
      <c r="V6" s="86"/>
      <c r="W6" s="101" t="s">
        <v>149</v>
      </c>
      <c r="X6" s="92"/>
      <c r="Y6" s="92"/>
      <c r="Z6" s="92"/>
      <c r="AA6" s="92"/>
      <c r="AB6" s="92"/>
      <c r="AC6" s="117" t="s">
        <v>79</v>
      </c>
      <c r="AD6" s="86"/>
      <c r="AE6" s="86"/>
      <c r="AF6" s="86"/>
      <c r="AG6" s="101"/>
      <c r="AH6" s="92"/>
      <c r="AI6" s="92"/>
      <c r="AJ6" s="117" t="s">
        <v>80</v>
      </c>
      <c r="AK6" s="86"/>
      <c r="AL6" s="86"/>
      <c r="AM6" s="86"/>
      <c r="AN6" s="86"/>
      <c r="AO6" s="86"/>
      <c r="AP6" s="86"/>
      <c r="AQ6" s="101"/>
      <c r="AR6" s="92"/>
      <c r="AS6" s="92"/>
      <c r="AT6" s="92"/>
      <c r="AU6" s="92"/>
      <c r="AV6" s="92"/>
      <c r="AW6" s="10"/>
    </row>
    <row r="7" spans="1:49" ht="16.5" customHeight="1">
      <c r="A7" s="10"/>
      <c r="B7" s="90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90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115"/>
      <c r="AR7" s="105"/>
      <c r="AS7" s="105"/>
      <c r="AT7" s="105"/>
      <c r="AU7" s="105"/>
      <c r="AV7" s="105"/>
      <c r="AW7" s="10"/>
    </row>
    <row r="8" spans="1:49" ht="16.5" customHeight="1">
      <c r="A8" s="10"/>
      <c r="B8" s="89" t="s">
        <v>81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/>
      <c r="AW8" s="10"/>
    </row>
    <row r="9" spans="1:49" ht="5.25" customHeight="1">
      <c r="A9" s="10"/>
      <c r="B9" s="101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10"/>
    </row>
    <row r="10" spans="1:49" ht="16.5" customHeight="1">
      <c r="A10" s="10"/>
      <c r="B10" s="118" t="s">
        <v>82</v>
      </c>
      <c r="C10" s="94"/>
      <c r="D10" s="94"/>
      <c r="E10" s="119" t="s">
        <v>83</v>
      </c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120" t="s">
        <v>84</v>
      </c>
      <c r="S10" s="94"/>
      <c r="T10" s="94"/>
      <c r="U10" s="94"/>
      <c r="V10" s="95" t="s">
        <v>85</v>
      </c>
      <c r="W10" s="96"/>
      <c r="X10" s="96"/>
      <c r="Y10" s="96"/>
      <c r="Z10" s="96"/>
      <c r="AA10" s="93" t="s">
        <v>86</v>
      </c>
      <c r="AB10" s="94"/>
      <c r="AC10" s="95"/>
      <c r="AD10" s="96"/>
      <c r="AE10" s="96"/>
      <c r="AF10" s="97" t="s">
        <v>87</v>
      </c>
      <c r="AG10" s="94"/>
      <c r="AH10" s="94"/>
      <c r="AI10" s="95"/>
      <c r="AJ10" s="96"/>
      <c r="AK10" s="96"/>
      <c r="AL10" s="96"/>
      <c r="AM10" s="96"/>
      <c r="AN10" s="96"/>
      <c r="AO10" s="96"/>
      <c r="AP10" s="96"/>
      <c r="AQ10" s="96"/>
      <c r="AR10" s="93" t="s">
        <v>88</v>
      </c>
      <c r="AS10" s="94"/>
      <c r="AT10" s="94"/>
      <c r="AU10" s="95"/>
      <c r="AV10" s="98"/>
      <c r="AW10" s="10"/>
    </row>
    <row r="11" spans="1:49" ht="16.5" customHeight="1">
      <c r="A11" s="10"/>
      <c r="B11" s="99" t="s">
        <v>89</v>
      </c>
      <c r="C11" s="86"/>
      <c r="D11" s="86"/>
      <c r="E11" s="86"/>
      <c r="F11" s="86"/>
      <c r="G11" s="86"/>
      <c r="H11" s="86"/>
      <c r="I11" s="95" t="str">
        <f>NAMES!C1</f>
        <v>12- TVL2</v>
      </c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100" t="s">
        <v>90</v>
      </c>
      <c r="U11" s="86"/>
      <c r="V11" s="86"/>
      <c r="W11" s="86"/>
      <c r="X11" s="86"/>
      <c r="Y11" s="101" t="s">
        <v>91</v>
      </c>
      <c r="Z11" s="92"/>
      <c r="AA11" s="92"/>
      <c r="AB11" s="92"/>
      <c r="AC11" s="11"/>
      <c r="AD11" s="114" t="str">
        <f>NAMES!C3</f>
        <v>DANIEL S. PARKER</v>
      </c>
      <c r="AE11" s="92"/>
      <c r="AF11" s="92"/>
      <c r="AG11" s="92"/>
      <c r="AH11" s="92"/>
      <c r="AI11" s="92"/>
      <c r="AJ11" s="92"/>
      <c r="AK11" s="92"/>
      <c r="AL11" s="115" t="s">
        <v>92</v>
      </c>
      <c r="AM11" s="105"/>
      <c r="AN11" s="105"/>
      <c r="AO11" s="105"/>
      <c r="AP11" s="116"/>
      <c r="AQ11" s="92"/>
      <c r="AR11" s="92"/>
      <c r="AS11" s="92"/>
      <c r="AT11" s="92"/>
      <c r="AU11" s="92"/>
      <c r="AV11" s="103"/>
      <c r="AW11" s="10"/>
    </row>
    <row r="12" spans="1:49" ht="2.25" customHeight="1">
      <c r="A12" s="10"/>
      <c r="B12" s="10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103"/>
      <c r="AW12" s="10"/>
    </row>
    <row r="13" spans="1:49" ht="16.5" customHeight="1">
      <c r="A13" s="10"/>
      <c r="B13" s="104" t="s">
        <v>93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6"/>
      <c r="U13" s="109" t="s">
        <v>94</v>
      </c>
      <c r="V13" s="74"/>
      <c r="W13" s="74"/>
      <c r="X13" s="74"/>
      <c r="Y13" s="74"/>
      <c r="Z13" s="74"/>
      <c r="AA13" s="74"/>
      <c r="AB13" s="75"/>
      <c r="AC13" s="110" t="s">
        <v>95</v>
      </c>
      <c r="AD13" s="105"/>
      <c r="AE13" s="105"/>
      <c r="AF13" s="105"/>
      <c r="AG13" s="105"/>
      <c r="AH13" s="106"/>
      <c r="AI13" s="112" t="s">
        <v>96</v>
      </c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13"/>
      <c r="AW13" s="10"/>
    </row>
    <row r="14" spans="1:49" ht="16.5" customHeight="1">
      <c r="A14" s="10"/>
      <c r="B14" s="107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108"/>
      <c r="U14" s="109">
        <v>3</v>
      </c>
      <c r="V14" s="74"/>
      <c r="W14" s="74"/>
      <c r="X14" s="75"/>
      <c r="Y14" s="109">
        <v>4</v>
      </c>
      <c r="Z14" s="74"/>
      <c r="AA14" s="74"/>
      <c r="AB14" s="75"/>
      <c r="AC14" s="111"/>
      <c r="AD14" s="92"/>
      <c r="AE14" s="92"/>
      <c r="AF14" s="92"/>
      <c r="AG14" s="92"/>
      <c r="AH14" s="108"/>
      <c r="AI14" s="11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103"/>
      <c r="AW14" s="10"/>
    </row>
    <row r="15" spans="1:49" ht="16.5" customHeight="1">
      <c r="A15" s="10"/>
      <c r="B15" s="73" t="s">
        <v>97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5"/>
      <c r="U15" s="84">
        <f t="array" ref="U15">IF(NAMES!$M$5&lt;&gt;0,INDEX(SGSQ3!$F$14:$K$73,NAMES!$M$5,1),IF(NAMES!$M$6&lt;&gt;0,INDEX(SGSQ3!$F$75:$K$134,NAMES!$M$6,1),""))</f>
        <v>93</v>
      </c>
      <c r="V15" s="74"/>
      <c r="W15" s="74"/>
      <c r="X15" s="75"/>
      <c r="Y15" s="84">
        <f t="array" ref="Y15">IF(NAMES!$M$5&lt;&gt;0,INDEX(SGSQ4!$F$14:$K$73,NAMES!$M$5,1),IF(NAMES!$M$6&lt;&gt;0,INDEX(SGSQ4!$F$75:$K$134,NAMES!$M$6,1),""))</f>
        <v>92</v>
      </c>
      <c r="Z15" s="74"/>
      <c r="AA15" s="74"/>
      <c r="AB15" s="75"/>
      <c r="AC15" s="77">
        <f t="shared" ref="AC15:AC20" si="0">IFERROR(AVERAGE(U15,Y15),"")</f>
        <v>92.5</v>
      </c>
      <c r="AD15" s="74"/>
      <c r="AE15" s="74"/>
      <c r="AF15" s="74"/>
      <c r="AG15" s="74"/>
      <c r="AH15" s="75"/>
      <c r="AI15" s="76" t="str">
        <f t="shared" ref="AI15:AI20" si="1">IF(AC15="","",IF(AC15&gt;=75,"PASSED","FAILED"))</f>
        <v>PASSED</v>
      </c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8"/>
      <c r="AW15" s="10"/>
    </row>
    <row r="16" spans="1:49" ht="16.5" customHeight="1">
      <c r="A16" s="10"/>
      <c r="B16" s="73" t="s">
        <v>98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5"/>
      <c r="U16" s="84">
        <f t="array" ref="U16">IF(NAMES!$M$5&lt;&gt;0,INDEX(SGSQ3!$F$14:$K$73,NAMES!$M$5,2),IF(NAMES!$M$6&lt;&gt;0,INDEX(SGSQ3!$F$75:$K$134,NAMES!$M$6,2),""))</f>
        <v>82</v>
      </c>
      <c r="V16" s="74"/>
      <c r="W16" s="74"/>
      <c r="X16" s="75"/>
      <c r="Y16" s="84">
        <f t="array" ref="Y16">IF(NAMES!$M$5&lt;&gt;0,INDEX(SGSQ4!$F$14:$K$73,NAMES!$M$5,2),IF(NAMES!$M$6&lt;&gt;0,INDEX(SGSQ4!$F$75:$K$134,NAMES!$M$6,2),""))</f>
        <v>82</v>
      </c>
      <c r="Z16" s="74"/>
      <c r="AA16" s="74"/>
      <c r="AB16" s="75"/>
      <c r="AC16" s="77">
        <f t="shared" si="0"/>
        <v>82</v>
      </c>
      <c r="AD16" s="74"/>
      <c r="AE16" s="74"/>
      <c r="AF16" s="74"/>
      <c r="AG16" s="74"/>
      <c r="AH16" s="75"/>
      <c r="AI16" s="76" t="str">
        <f t="shared" si="1"/>
        <v>PASSED</v>
      </c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8"/>
      <c r="AW16" s="10"/>
    </row>
    <row r="17" spans="1:49" ht="16.5" customHeight="1">
      <c r="A17" s="10"/>
      <c r="B17" s="73" t="s">
        <v>99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5"/>
      <c r="U17" s="76">
        <f t="array" ref="U17">IF(NAMES!$M$5&lt;&gt;0,INDEX(SGSQ3!$F$14:$K$73,NAMES!$M$5,3),IF(NAMES!$M$6&lt;&gt;0,INDEX(SGSQ3!$F$75:$K$134,NAMES!$M$6,3),""))</f>
        <v>92</v>
      </c>
      <c r="V17" s="74"/>
      <c r="W17" s="74"/>
      <c r="X17" s="75"/>
      <c r="Y17" s="76">
        <f t="array" ref="Y17">IF(NAMES!$M$5&lt;&gt;0,INDEX(SGSQ4!$F$14:$K$73,NAMES!$M$5,3),IF(NAMES!$M$6&lt;&gt;0,INDEX(SGSQ4!$F$75:$K$134,NAMES!$M$6,3),""))</f>
        <v>90</v>
      </c>
      <c r="Z17" s="74"/>
      <c r="AA17" s="74"/>
      <c r="AB17" s="75"/>
      <c r="AC17" s="77">
        <f t="shared" si="0"/>
        <v>91</v>
      </c>
      <c r="AD17" s="74"/>
      <c r="AE17" s="74"/>
      <c r="AF17" s="74"/>
      <c r="AG17" s="74"/>
      <c r="AH17" s="75"/>
      <c r="AI17" s="76" t="str">
        <f t="shared" si="1"/>
        <v>PASSED</v>
      </c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8"/>
      <c r="AW17" s="10"/>
    </row>
    <row r="18" spans="1:49" ht="16.5" customHeight="1">
      <c r="A18" s="10"/>
      <c r="B18" s="73" t="s">
        <v>100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5"/>
      <c r="U18" s="76">
        <f t="array" ref="U18">IF(NAMES!$M$5&lt;&gt;0,INDEX(SGSQ3!$F$14:$K$73,NAMES!$M$5,4),IF(NAMES!$M$6&lt;&gt;0,INDEX(SGSQ3!$F$75:$K$134,NAMES!$M$6,4),""))</f>
        <v>87</v>
      </c>
      <c r="V18" s="74"/>
      <c r="W18" s="74"/>
      <c r="X18" s="75"/>
      <c r="Y18" s="76">
        <f t="array" ref="Y18">IF(NAMES!$M$5&lt;&gt;0,INDEX(SGSQ4!$F$14:$K$73,NAMES!$M$5,4),IF(NAMES!$M$6&lt;&gt;0,INDEX(SGSQ4!$F$75:$K$134,NAMES!$M$6,4),""))</f>
        <v>88</v>
      </c>
      <c r="Z18" s="74"/>
      <c r="AA18" s="74"/>
      <c r="AB18" s="75"/>
      <c r="AC18" s="77">
        <f t="shared" si="0"/>
        <v>87.5</v>
      </c>
      <c r="AD18" s="74"/>
      <c r="AE18" s="74"/>
      <c r="AF18" s="74"/>
      <c r="AG18" s="74"/>
      <c r="AH18" s="75"/>
      <c r="AI18" s="76" t="str">
        <f t="shared" si="1"/>
        <v>PASSED</v>
      </c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8"/>
      <c r="AW18" s="10"/>
    </row>
    <row r="19" spans="1:49" ht="16.5" customHeight="1">
      <c r="A19" s="10"/>
      <c r="B19" s="73" t="s">
        <v>101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5"/>
      <c r="U19" s="76">
        <f t="array" ref="U19">IF(NAMES!$M$5&lt;&gt;0,INDEX(SGSQ3!$F$14:$K$73,NAMES!$M$5,5),IF(NAMES!$M$6&lt;&gt;0,INDEX(SGSQ3!$F$75:$K$134,NAMES!$M$6,5),""))</f>
        <v>94</v>
      </c>
      <c r="V19" s="74"/>
      <c r="W19" s="74"/>
      <c r="X19" s="75"/>
      <c r="Y19" s="76">
        <f t="array" ref="Y19">IF(NAMES!$M$5&lt;&gt;0,INDEX(SGSQ4!$F$14:$K$73,NAMES!$M$5,5),IF(NAMES!$M$6&lt;&gt;0,INDEX(SGSQ4!$F$75:$K$134,NAMES!$M$6,5),""))</f>
        <v>91</v>
      </c>
      <c r="Z19" s="74"/>
      <c r="AA19" s="74"/>
      <c r="AB19" s="75"/>
      <c r="AC19" s="77">
        <f t="shared" si="0"/>
        <v>92.5</v>
      </c>
      <c r="AD19" s="74"/>
      <c r="AE19" s="74"/>
      <c r="AF19" s="74"/>
      <c r="AG19" s="74"/>
      <c r="AH19" s="75"/>
      <c r="AI19" s="76" t="str">
        <f t="shared" si="1"/>
        <v>PASSED</v>
      </c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8"/>
      <c r="AW19" s="10"/>
    </row>
    <row r="20" spans="1:49" ht="16.5" customHeight="1">
      <c r="A20" s="10"/>
      <c r="B20" s="73" t="s">
        <v>102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5"/>
      <c r="U20" s="76">
        <f t="array" ref="U20">IF(NAMES!$M$5&lt;&gt;0,INDEX(SGSQ3!$F$14:$K$73,NAMES!$M$5,6),IF(NAMES!$M$6&lt;&gt;0,INDEX(SGSQ3!$F$75:$K$134,NAMES!$M$6,6),""))</f>
        <v>88</v>
      </c>
      <c r="V20" s="74"/>
      <c r="W20" s="74"/>
      <c r="X20" s="75"/>
      <c r="Y20" s="76">
        <f t="array" ref="Y20">IF(NAMES!$M$5&lt;&gt;0,INDEX(SGSQ4!$F$14:$K$73,NAMES!$M$5,6),IF(NAMES!$M$6&lt;&gt;0,INDEX(SGSQ4!$F$75:$K$134,NAMES!$M$6,6),""))</f>
        <v>90</v>
      </c>
      <c r="Z20" s="74"/>
      <c r="AA20" s="74"/>
      <c r="AB20" s="75"/>
      <c r="AC20" s="77">
        <f t="shared" si="0"/>
        <v>89</v>
      </c>
      <c r="AD20" s="74"/>
      <c r="AE20" s="74"/>
      <c r="AF20" s="74"/>
      <c r="AG20" s="74"/>
      <c r="AH20" s="75"/>
      <c r="AI20" s="76" t="str">
        <f t="shared" si="1"/>
        <v>PASSED</v>
      </c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8"/>
      <c r="AW20" s="10"/>
    </row>
    <row r="21" spans="1:49" ht="16.5" customHeight="1">
      <c r="A21" s="10"/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5"/>
      <c r="U21" s="76"/>
      <c r="V21" s="74"/>
      <c r="W21" s="74"/>
      <c r="X21" s="75"/>
      <c r="Y21" s="76"/>
      <c r="Z21" s="74"/>
      <c r="AA21" s="74"/>
      <c r="AB21" s="75"/>
      <c r="AC21" s="77"/>
      <c r="AD21" s="74"/>
      <c r="AE21" s="74"/>
      <c r="AF21" s="74"/>
      <c r="AG21" s="74"/>
      <c r="AH21" s="75"/>
      <c r="AI21" s="76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8"/>
      <c r="AW21" s="10"/>
    </row>
    <row r="22" spans="1:49" ht="16.5" customHeight="1">
      <c r="A22" s="10"/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5"/>
      <c r="U22" s="76"/>
      <c r="V22" s="74"/>
      <c r="W22" s="74"/>
      <c r="X22" s="75"/>
      <c r="Y22" s="76"/>
      <c r="Z22" s="74"/>
      <c r="AA22" s="74"/>
      <c r="AB22" s="75"/>
      <c r="AC22" s="77"/>
      <c r="AD22" s="74"/>
      <c r="AE22" s="74"/>
      <c r="AF22" s="74"/>
      <c r="AG22" s="74"/>
      <c r="AH22" s="75"/>
      <c r="AI22" s="76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8"/>
      <c r="AW22" s="10"/>
    </row>
    <row r="23" spans="1:49" ht="16.5" customHeight="1">
      <c r="A23" s="10"/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5"/>
      <c r="U23" s="76"/>
      <c r="V23" s="74"/>
      <c r="W23" s="74"/>
      <c r="X23" s="75"/>
      <c r="Y23" s="76"/>
      <c r="Z23" s="74"/>
      <c r="AA23" s="74"/>
      <c r="AB23" s="75"/>
      <c r="AC23" s="77"/>
      <c r="AD23" s="74"/>
      <c r="AE23" s="74"/>
      <c r="AF23" s="74"/>
      <c r="AG23" s="74"/>
      <c r="AH23" s="75"/>
      <c r="AI23" s="76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8"/>
      <c r="AW23" s="10"/>
    </row>
    <row r="24" spans="1:49" ht="16.5" customHeight="1">
      <c r="A24" s="10"/>
      <c r="B24" s="83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5"/>
      <c r="U24" s="76"/>
      <c r="V24" s="74"/>
      <c r="W24" s="74"/>
      <c r="X24" s="75"/>
      <c r="Y24" s="76"/>
      <c r="Z24" s="74"/>
      <c r="AA24" s="74"/>
      <c r="AB24" s="75"/>
      <c r="AC24" s="77"/>
      <c r="AD24" s="74"/>
      <c r="AE24" s="74"/>
      <c r="AF24" s="74"/>
      <c r="AG24" s="74"/>
      <c r="AH24" s="75"/>
      <c r="AI24" s="76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8"/>
      <c r="AW24" s="10"/>
    </row>
    <row r="25" spans="1:49" ht="16.5" customHeight="1">
      <c r="A25" s="10"/>
      <c r="B25" s="83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5"/>
      <c r="U25" s="76"/>
      <c r="V25" s="74"/>
      <c r="W25" s="74"/>
      <c r="X25" s="75"/>
      <c r="Y25" s="76"/>
      <c r="Z25" s="74"/>
      <c r="AA25" s="74"/>
      <c r="AB25" s="75"/>
      <c r="AC25" s="77"/>
      <c r="AD25" s="74"/>
      <c r="AE25" s="74"/>
      <c r="AF25" s="74"/>
      <c r="AG25" s="74"/>
      <c r="AH25" s="75"/>
      <c r="AI25" s="76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8"/>
      <c r="AW25" s="10"/>
    </row>
    <row r="26" spans="1:49" ht="16.5" customHeight="1">
      <c r="A26" s="10"/>
      <c r="B26" s="8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5"/>
      <c r="U26" s="76"/>
      <c r="V26" s="74"/>
      <c r="W26" s="74"/>
      <c r="X26" s="75"/>
      <c r="Y26" s="76"/>
      <c r="Z26" s="74"/>
      <c r="AA26" s="74"/>
      <c r="AB26" s="75"/>
      <c r="AC26" s="77"/>
      <c r="AD26" s="74"/>
      <c r="AE26" s="74"/>
      <c r="AF26" s="74"/>
      <c r="AG26" s="74"/>
      <c r="AH26" s="75"/>
      <c r="AI26" s="76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8"/>
      <c r="AW26" s="10"/>
    </row>
    <row r="27" spans="1:49" ht="16.5" customHeight="1">
      <c r="A27" s="10"/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5"/>
      <c r="U27" s="76"/>
      <c r="V27" s="74"/>
      <c r="W27" s="74"/>
      <c r="X27" s="75"/>
      <c r="Y27" s="76"/>
      <c r="Z27" s="74"/>
      <c r="AA27" s="74"/>
      <c r="AB27" s="75"/>
      <c r="AC27" s="77"/>
      <c r="AD27" s="74"/>
      <c r="AE27" s="74"/>
      <c r="AF27" s="74"/>
      <c r="AG27" s="74"/>
      <c r="AH27" s="75"/>
      <c r="AI27" s="76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8"/>
      <c r="AW27" s="10"/>
    </row>
    <row r="28" spans="1:49" ht="16.5" customHeight="1">
      <c r="A28" s="10"/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5"/>
      <c r="U28" s="76"/>
      <c r="V28" s="74"/>
      <c r="W28" s="74"/>
      <c r="X28" s="75"/>
      <c r="Y28" s="76"/>
      <c r="Z28" s="74"/>
      <c r="AA28" s="74"/>
      <c r="AB28" s="75"/>
      <c r="AC28" s="77"/>
      <c r="AD28" s="74"/>
      <c r="AE28" s="74"/>
      <c r="AF28" s="74"/>
      <c r="AG28" s="74"/>
      <c r="AH28" s="75"/>
      <c r="AI28" s="76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8"/>
      <c r="AW28" s="10"/>
    </row>
    <row r="29" spans="1:49" ht="16.5" customHeight="1">
      <c r="A29" s="10"/>
      <c r="B29" s="80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5"/>
      <c r="U29" s="81" t="s">
        <v>103</v>
      </c>
      <c r="V29" s="74"/>
      <c r="W29" s="74"/>
      <c r="X29" s="74"/>
      <c r="Y29" s="74"/>
      <c r="Z29" s="74"/>
      <c r="AA29" s="74"/>
      <c r="AB29" s="75"/>
      <c r="AC29" s="82">
        <f>IFERROR(AVERAGE(AC15:AH21),"")</f>
        <v>89.083333333333329</v>
      </c>
      <c r="AD29" s="74"/>
      <c r="AE29" s="74"/>
      <c r="AF29" s="74"/>
      <c r="AG29" s="74"/>
      <c r="AH29" s="75"/>
      <c r="AI29" s="76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8"/>
      <c r="AW29" s="10"/>
    </row>
    <row r="30" spans="1:49" ht="6" customHeight="1">
      <c r="A30" s="10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4"/>
      <c r="AW30" s="10"/>
    </row>
    <row r="31" spans="1:49" ht="10.5" customHeight="1">
      <c r="A31" s="10"/>
      <c r="B31" s="79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9"/>
      <c r="AD31" s="71"/>
      <c r="AE31" s="71"/>
      <c r="AF31" s="71"/>
      <c r="AG31" s="71"/>
      <c r="AH31" s="71"/>
      <c r="AI31" s="71"/>
      <c r="AJ31" s="71"/>
      <c r="AK31" s="79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10"/>
    </row>
    <row r="32" spans="1:49" ht="3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ht="16.5" hidden="1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ht="16.5" hidden="1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ht="16.5" hidden="1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ht="16.5" hidden="1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ht="16.5" hidden="1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ht="16.5" hidden="1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ht="16.5" hidden="1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ht="16.5" hidden="1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ht="16.5" hidden="1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ht="16.5" hidden="1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ht="16.5" hidden="1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ht="16.5" hidden="1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ht="16.5" hidden="1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ht="16.5" hidden="1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ht="16.5" hidden="1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ht="16.5" hidden="1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ht="16.5" hidden="1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ht="16.5" hidden="1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ht="16.5" hidden="1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ht="16.5" hidden="1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ht="16.5" hidden="1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ht="16.5" hidden="1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ht="16.5" hidden="1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ht="16.5" hidden="1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ht="16.5" hidden="1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ht="16.5" hidden="1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ht="16.5" hidden="1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ht="16.5" hidden="1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ht="16.5" hidden="1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ht="16.5" hidden="1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ht="16.5" hidden="1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ht="16.5" hidden="1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ht="16.5" hidden="1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ht="16.5" hidden="1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ht="16.5" hidden="1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ht="16.5" hidden="1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ht="16.5" hidden="1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ht="16.5" hidden="1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ht="16.5" hidden="1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ht="16.5" hidden="1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ht="16.5" hidden="1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ht="16.5" hidden="1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ht="16.5" hidden="1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ht="16.5" hidden="1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ht="16.5" hidden="1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ht="16.5" hidden="1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ht="16.5" hidden="1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ht="16.5" hidden="1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ht="16.5" hidden="1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ht="16.5" hidden="1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ht="16.5" hidden="1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ht="16.5" hidden="1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ht="16.5" hidden="1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ht="16.5" hidden="1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ht="16.5" hidden="1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ht="16.5" hidden="1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ht="16.5" hidden="1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ht="16.5" hidden="1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ht="16.5" hidden="1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ht="16.5" hidden="1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ht="16.5" hidden="1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ht="16.5" hidden="1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ht="16.5" hidden="1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ht="16.5" hidden="1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ht="16.5" hidden="1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ht="16.5" hidden="1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ht="16.5" hidden="1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ht="16.5" hidden="1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ht="16.5" hidden="1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ht="16.5" hidden="1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ht="16.5" hidden="1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ht="16.5" hidden="1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ht="16.5" hidden="1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ht="16.5" hidden="1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ht="16.5" hidden="1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ht="16.5" hidden="1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ht="16.5" hidden="1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ht="16.5" hidden="1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ht="16.5" hidden="1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ht="16.5" hidden="1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ht="16.5" hidden="1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ht="16.5" hidden="1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ht="16.5" hidden="1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ht="16.5" hidden="1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ht="16.5" hidden="1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ht="16.5" hidden="1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ht="16.5" hidden="1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ht="16.5" hidden="1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ht="16.5" hidden="1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ht="16.5" hidden="1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ht="16.5" hidden="1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ht="16.5" hidden="1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ht="16.5" hidden="1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ht="16.5" hidden="1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ht="16.5" hidden="1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ht="16.5" hidden="1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ht="16.5" hidden="1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ht="16.5" hidden="1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ht="16.5" hidden="1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ht="16.5" hidden="1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ht="16.5" hidden="1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ht="16.5" hidden="1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ht="16.5" hidden="1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ht="16.5" hidden="1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ht="16.5" hidden="1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ht="16.5" hidden="1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ht="16.5" hidden="1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ht="16.5" hidden="1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6.5" hidden="1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6.5" hidden="1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6.5" hidden="1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6.5" hidden="1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ht="16.5" hidden="1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ht="16.5" hidden="1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ht="16.5" hidden="1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ht="16.5" hidden="1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ht="16.5" hidden="1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ht="16.5" hidden="1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ht="16.5" hidden="1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ht="16.5" hidden="1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ht="16.5" hidden="1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ht="16.5" hidden="1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ht="16.5" hidden="1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ht="16.5" hidden="1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hidden="1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ht="16.5" hidden="1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ht="16.5" hidden="1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ht="16.5" hidden="1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ht="16.5" hidden="1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ht="16.5" hidden="1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ht="16.5" hidden="1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ht="16.5" hidden="1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ht="16.5" hidden="1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ht="16.5" hidden="1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ht="16.5" hidden="1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ht="16.5" hidden="1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ht="16.5" hidden="1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ht="16.5" hidden="1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ht="16.5" hidden="1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ht="16.5" hidden="1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ht="16.5" hidden="1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ht="16.5" hidden="1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ht="16.5" hidden="1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ht="16.5" hidden="1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ht="16.5" hidden="1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ht="16.5" hidden="1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ht="16.5" hidden="1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ht="16.5" hidden="1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ht="16.5" hidden="1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ht="16.5" hidden="1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ht="16.5" hidden="1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ht="16.5" hidden="1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ht="16.5" hidden="1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ht="16.5" hidden="1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ht="16.5" hidden="1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ht="16.5" hidden="1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ht="16.5" hidden="1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ht="16.5" hidden="1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ht="16.5" hidden="1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ht="16.5" hidden="1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ht="16.5" hidden="1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ht="16.5" hidden="1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ht="16.5" hidden="1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ht="16.5" hidden="1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ht="16.5" hidden="1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ht="16.5" hidden="1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ht="16.5" hidden="1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ht="16.5" hidden="1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ht="16.5" hidden="1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ht="16.5" hidden="1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ht="16.5" hidden="1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ht="16.5" hidden="1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ht="16.5" hidden="1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ht="16.5" hidden="1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ht="16.5" hidden="1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ht="16.5" hidden="1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ht="16.5" hidden="1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ht="16.5" hidden="1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ht="16.5" hidden="1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ht="16.5" hidden="1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ht="16.5" hidden="1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ht="16.5" hidden="1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ht="16.5" hidden="1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ht="16.5" hidden="1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ht="16.5" hidden="1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ht="16.5" hidden="1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ht="16.5" hidden="1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ht="16.5" hidden="1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ht="16.5" hidden="1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ht="16.5" hidden="1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ht="16.5" hidden="1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ht="16.5" hidden="1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ht="16.5" hidden="1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ht="16.5" hidden="1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ht="16.5" hidden="1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ht="16.5" hidden="1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ht="16.5" hidden="1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ht="16.5" hidden="1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ht="16.5" hidden="1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ht="12.75">
      <c r="B232" s="8" t="s">
        <v>104</v>
      </c>
    </row>
    <row r="233" spans="1:49" ht="17.25">
      <c r="B233" s="70" t="str">
        <f>NAMES!J6</f>
        <v>Foster, Zachary</v>
      </c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2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</row>
    <row r="234" spans="1:49" ht="12.75"/>
    <row r="235" spans="1:49" ht="12.75"/>
    <row r="236" spans="1:49" ht="12.75"/>
    <row r="237" spans="1:49" ht="12.75"/>
    <row r="238" spans="1:49" ht="12.75"/>
    <row r="239" spans="1:49" ht="12.75"/>
    <row r="240" spans="1:49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</sheetData>
  <mergeCells count="120">
    <mergeCell ref="AA7:AP7"/>
    <mergeCell ref="AQ7:AV7"/>
    <mergeCell ref="AJ6:AP6"/>
    <mergeCell ref="AQ6:AV6"/>
    <mergeCell ref="B11:H11"/>
    <mergeCell ref="I11:S11"/>
    <mergeCell ref="T11:X11"/>
    <mergeCell ref="Y11:AB11"/>
    <mergeCell ref="B12:AV12"/>
    <mergeCell ref="AC15:AH15"/>
    <mergeCell ref="AI15:AV15"/>
    <mergeCell ref="B13:T14"/>
    <mergeCell ref="U13:AB13"/>
    <mergeCell ref="AC13:AH14"/>
    <mergeCell ref="AI13:AV14"/>
    <mergeCell ref="U14:X14"/>
    <mergeCell ref="Y14:AB14"/>
    <mergeCell ref="B15:T15"/>
    <mergeCell ref="AD11:AK11"/>
    <mergeCell ref="AL11:AO11"/>
    <mergeCell ref="AP11:AV11"/>
    <mergeCell ref="U15:X15"/>
    <mergeCell ref="Y15:AB15"/>
    <mergeCell ref="B1:AV1"/>
    <mergeCell ref="B2:AV2"/>
    <mergeCell ref="B3:AV3"/>
    <mergeCell ref="B4:AV4"/>
    <mergeCell ref="B5:AV5"/>
    <mergeCell ref="B6:F6"/>
    <mergeCell ref="G6:Q6"/>
    <mergeCell ref="AA10:AB10"/>
    <mergeCell ref="AC10:AE10"/>
    <mergeCell ref="AF10:AH10"/>
    <mergeCell ref="AI10:AQ10"/>
    <mergeCell ref="AR10:AT10"/>
    <mergeCell ref="AU10:AV10"/>
    <mergeCell ref="R6:V6"/>
    <mergeCell ref="W6:AB6"/>
    <mergeCell ref="B7:Z7"/>
    <mergeCell ref="B8:AV8"/>
    <mergeCell ref="B9:AV9"/>
    <mergeCell ref="B10:D10"/>
    <mergeCell ref="E10:Q10"/>
    <mergeCell ref="R10:U10"/>
    <mergeCell ref="V10:Z10"/>
    <mergeCell ref="AC6:AF6"/>
    <mergeCell ref="AG6:AI6"/>
    <mergeCell ref="B16:T16"/>
    <mergeCell ref="U16:X16"/>
    <mergeCell ref="Y16:AB16"/>
    <mergeCell ref="AC16:AH16"/>
    <mergeCell ref="AI16:AV16"/>
    <mergeCell ref="Y24:AB24"/>
    <mergeCell ref="AC24:AH24"/>
    <mergeCell ref="AC25:AH25"/>
    <mergeCell ref="AI25:AV25"/>
    <mergeCell ref="Y18:AB18"/>
    <mergeCell ref="AC18:AH18"/>
    <mergeCell ref="AC19:AH19"/>
    <mergeCell ref="AI19:AV19"/>
    <mergeCell ref="AI20:AV20"/>
    <mergeCell ref="AI21:AV21"/>
    <mergeCell ref="B17:T17"/>
    <mergeCell ref="U17:X17"/>
    <mergeCell ref="Y17:AB17"/>
    <mergeCell ref="AC17:AH17"/>
    <mergeCell ref="AI17:AV17"/>
    <mergeCell ref="U18:X18"/>
    <mergeCell ref="AI18:AV18"/>
    <mergeCell ref="B18:T18"/>
    <mergeCell ref="B19:T19"/>
    <mergeCell ref="AC26:AH26"/>
    <mergeCell ref="AC28:AH28"/>
    <mergeCell ref="AI28:AV28"/>
    <mergeCell ref="B26:T26"/>
    <mergeCell ref="B27:T27"/>
    <mergeCell ref="U27:X27"/>
    <mergeCell ref="Y27:AB27"/>
    <mergeCell ref="AC27:AH27"/>
    <mergeCell ref="AI27:AV27"/>
    <mergeCell ref="B28:T28"/>
    <mergeCell ref="U19:X19"/>
    <mergeCell ref="Y19:AB19"/>
    <mergeCell ref="U20:X20"/>
    <mergeCell ref="Y20:AB20"/>
    <mergeCell ref="AC20:AH20"/>
    <mergeCell ref="Y22:AB22"/>
    <mergeCell ref="AC22:AH22"/>
    <mergeCell ref="AI22:AV22"/>
    <mergeCell ref="B20:T20"/>
    <mergeCell ref="B21:T21"/>
    <mergeCell ref="U21:X21"/>
    <mergeCell ref="Y21:AB21"/>
    <mergeCell ref="AC21:AH21"/>
    <mergeCell ref="B22:T22"/>
    <mergeCell ref="U22:X22"/>
    <mergeCell ref="B233:O233"/>
    <mergeCell ref="B23:T23"/>
    <mergeCell ref="U23:X23"/>
    <mergeCell ref="Y23:AB23"/>
    <mergeCell ref="AC23:AH23"/>
    <mergeCell ref="AI23:AV23"/>
    <mergeCell ref="U24:X24"/>
    <mergeCell ref="AI24:AV24"/>
    <mergeCell ref="AC31:AJ31"/>
    <mergeCell ref="AK31:AV31"/>
    <mergeCell ref="U28:X28"/>
    <mergeCell ref="Y28:AB28"/>
    <mergeCell ref="B29:T29"/>
    <mergeCell ref="U29:AB29"/>
    <mergeCell ref="AC29:AH29"/>
    <mergeCell ref="AI29:AV29"/>
    <mergeCell ref="B31:AB31"/>
    <mergeCell ref="AI26:AV26"/>
    <mergeCell ref="B24:T24"/>
    <mergeCell ref="B25:T25"/>
    <mergeCell ref="U25:X25"/>
    <mergeCell ref="Y25:AB25"/>
    <mergeCell ref="U26:X26"/>
    <mergeCell ref="Y26:AB26"/>
  </mergeCells>
  <printOptions horizontalCentered="1"/>
  <pageMargins left="0.23622047244094491" right="0.23622047244094491" top="0.19685039370078741" bottom="0.19685039370078741" header="0" footer="0"/>
  <pageSetup paperSize="9" orientation="portrait"/>
  <colBreaks count="2" manualBreakCount="2">
    <brk id="48" man="1"/>
    <brk id="242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40"/>
  <sheetViews>
    <sheetView showZeros="0" topLeftCell="A50" workbookViewId="0">
      <selection activeCell="A59" sqref="A59:XFD139"/>
    </sheetView>
  </sheetViews>
  <sheetFormatPr defaultColWidth="12.5703125" defaultRowHeight="15.75" customHeight="1"/>
  <cols>
    <col min="1" max="1" width="8.85546875" bestFit="1" customWidth="1"/>
    <col min="2" max="2" width="35" customWidth="1"/>
    <col min="3" max="3" width="26.140625" customWidth="1"/>
    <col min="4" max="4" width="27.85546875" customWidth="1"/>
    <col min="5" max="5" width="12.28515625" customWidth="1"/>
    <col min="6" max="6" width="11.85546875" customWidth="1"/>
  </cols>
  <sheetData>
    <row r="1" spans="1:6" ht="15" customHeight="1">
      <c r="A1" s="122" t="s">
        <v>105</v>
      </c>
      <c r="B1" s="86"/>
      <c r="C1" s="86"/>
      <c r="D1" s="86"/>
      <c r="E1" s="86"/>
      <c r="F1" s="86"/>
    </row>
    <row r="2" spans="1:6" ht="15" customHeight="1">
      <c r="A2" s="122" t="s">
        <v>106</v>
      </c>
      <c r="B2" s="86"/>
      <c r="C2" s="86"/>
      <c r="D2" s="86"/>
      <c r="E2" s="86"/>
      <c r="F2" s="86"/>
    </row>
    <row r="3" spans="1:6" ht="15" customHeight="1">
      <c r="A3" s="3"/>
      <c r="B3" s="3"/>
      <c r="C3" s="3"/>
      <c r="D3" s="3"/>
      <c r="E3" s="3"/>
      <c r="F3" s="3"/>
    </row>
    <row r="4" spans="1:6" ht="23.25">
      <c r="A4" s="123" t="s">
        <v>107</v>
      </c>
      <c r="B4" s="86"/>
      <c r="C4" s="86"/>
      <c r="D4" s="86"/>
      <c r="E4" s="86"/>
      <c r="F4" s="86"/>
    </row>
    <row r="5" spans="1:6" ht="14.25" customHeight="1">
      <c r="A5" s="122"/>
      <c r="B5" s="86"/>
      <c r="C5" s="86"/>
      <c r="D5" s="86"/>
      <c r="E5" s="86"/>
      <c r="F5" s="86"/>
    </row>
    <row r="6" spans="1:6" ht="18.75">
      <c r="A6" s="124" t="s">
        <v>108</v>
      </c>
      <c r="B6" s="86"/>
      <c r="C6" s="86"/>
      <c r="D6" s="86"/>
      <c r="E6" s="86"/>
      <c r="F6" s="86"/>
    </row>
    <row r="7" spans="1:6" ht="15" customHeight="1" thickBot="1">
      <c r="A7" s="122" t="s">
        <v>109</v>
      </c>
      <c r="B7" s="86"/>
      <c r="C7" s="86"/>
      <c r="D7" s="86"/>
      <c r="E7" s="86"/>
      <c r="F7" s="86"/>
    </row>
    <row r="8" spans="1:6" ht="14.25">
      <c r="A8" s="125"/>
      <c r="B8" s="128" t="s">
        <v>110</v>
      </c>
      <c r="C8" s="16" t="s">
        <v>111</v>
      </c>
      <c r="D8" s="17" t="str">
        <f>NAMES!C1</f>
        <v>12- TVL2</v>
      </c>
      <c r="E8" s="130" t="s">
        <v>112</v>
      </c>
      <c r="F8" s="131"/>
    </row>
    <row r="9" spans="1:6" ht="15" thickBot="1">
      <c r="A9" s="126"/>
      <c r="B9" s="86"/>
      <c r="C9" s="18" t="s">
        <v>113</v>
      </c>
      <c r="D9" s="19"/>
      <c r="E9" s="132"/>
      <c r="F9" s="133"/>
    </row>
    <row r="10" spans="1:6" ht="15">
      <c r="A10" s="126"/>
      <c r="B10" s="86"/>
      <c r="C10" s="20" t="s">
        <v>114</v>
      </c>
      <c r="D10" s="21" t="s">
        <v>115</v>
      </c>
      <c r="E10" s="21" t="s">
        <v>116</v>
      </c>
      <c r="F10" s="134" t="s">
        <v>96</v>
      </c>
    </row>
    <row r="11" spans="1:6" thickBot="1">
      <c r="A11" s="127"/>
      <c r="B11" s="129"/>
      <c r="C11" s="22" t="s">
        <v>117</v>
      </c>
      <c r="D11" s="22" t="s">
        <v>117</v>
      </c>
      <c r="E11" s="22" t="s">
        <v>118</v>
      </c>
      <c r="F11" s="133"/>
    </row>
    <row r="12" spans="1:6" ht="15">
      <c r="A12" s="23"/>
      <c r="B12" s="24" t="s">
        <v>12</v>
      </c>
      <c r="C12" s="135"/>
      <c r="D12" s="136"/>
      <c r="E12" s="136"/>
      <c r="F12" s="137"/>
    </row>
    <row r="13" spans="1:6" ht="15.75" customHeight="1">
      <c r="A13" s="25" cm="1">
        <f t="array" ref="A13:A72">_xlfn.SEQUENCE(60,1,1,1)</f>
        <v>1</v>
      </c>
      <c r="B13" s="26" t="str">
        <f>NAMES!C8</f>
        <v>Anderson, Levi</v>
      </c>
      <c r="C13" s="27">
        <v>92</v>
      </c>
      <c r="D13" s="27">
        <v>92</v>
      </c>
      <c r="E13" s="28">
        <f t="shared" ref="E13:E72" si="0">IFERROR(AVERAGE(C13:D13),"")</f>
        <v>92</v>
      </c>
      <c r="F13" s="27" t="str">
        <f t="shared" ref="F13:F72" si="1">IF(E13="","",IF(E13&gt;=75,"PASSED","FAILED"))</f>
        <v>PASSED</v>
      </c>
    </row>
    <row r="14" spans="1:6">
      <c r="A14" s="25">
        <v>2</v>
      </c>
      <c r="B14" s="26" t="str">
        <f>NAMES!C9</f>
        <v>Barnes, Kyle</v>
      </c>
      <c r="C14" s="27">
        <v>87</v>
      </c>
      <c r="D14" s="27">
        <v>90</v>
      </c>
      <c r="E14" s="28">
        <f t="shared" si="0"/>
        <v>88.5</v>
      </c>
      <c r="F14" s="27" t="str">
        <f t="shared" si="1"/>
        <v>PASSED</v>
      </c>
    </row>
    <row r="15" spans="1:6" ht="15.75" customHeight="1">
      <c r="A15" s="25">
        <v>3</v>
      </c>
      <c r="B15" s="26" t="str">
        <f>NAMES!C10</f>
        <v>Bennett, Jackson</v>
      </c>
      <c r="C15" s="29">
        <v>88</v>
      </c>
      <c r="D15" s="27">
        <v>92</v>
      </c>
      <c r="E15" s="28">
        <f t="shared" si="0"/>
        <v>90</v>
      </c>
      <c r="F15" s="27" t="str">
        <f t="shared" si="1"/>
        <v>PASSED</v>
      </c>
    </row>
    <row r="16" spans="1:6" ht="15.75" customHeight="1">
      <c r="A16" s="25">
        <v>4</v>
      </c>
      <c r="B16" s="26" t="str">
        <f>NAMES!C11</f>
        <v>Brooks, Christian</v>
      </c>
      <c r="C16" s="30">
        <v>94</v>
      </c>
      <c r="D16" s="27">
        <v>91</v>
      </c>
      <c r="E16" s="28">
        <f t="shared" si="0"/>
        <v>92.5</v>
      </c>
      <c r="F16" s="27" t="str">
        <f t="shared" si="1"/>
        <v>PASSED</v>
      </c>
    </row>
    <row r="17" spans="1:6" ht="15.75" customHeight="1">
      <c r="A17" s="25">
        <v>5</v>
      </c>
      <c r="B17" s="26" t="str">
        <f>NAMES!C12</f>
        <v>Butler, Ryan</v>
      </c>
      <c r="C17" s="31">
        <v>88</v>
      </c>
      <c r="D17" s="27">
        <v>90</v>
      </c>
      <c r="E17" s="28">
        <f t="shared" si="0"/>
        <v>89</v>
      </c>
      <c r="F17" s="27" t="str">
        <f t="shared" si="1"/>
        <v>PASSED</v>
      </c>
    </row>
    <row r="18" spans="1:6" ht="15.75" customHeight="1">
      <c r="A18" s="25">
        <v>6</v>
      </c>
      <c r="B18" s="26" t="str">
        <f>NAMES!C13</f>
        <v>Clark, Daniel</v>
      </c>
      <c r="C18" s="31">
        <v>87</v>
      </c>
      <c r="D18" s="27">
        <v>92</v>
      </c>
      <c r="E18" s="28">
        <f t="shared" si="0"/>
        <v>89.5</v>
      </c>
      <c r="F18" s="27" t="str">
        <f t="shared" si="1"/>
        <v>PASSED</v>
      </c>
    </row>
    <row r="19" spans="1:6" ht="15.75" customHeight="1">
      <c r="A19" s="25">
        <v>7</v>
      </c>
      <c r="B19" s="26" t="str">
        <f>NAMES!C14</f>
        <v>Cole, Alexander</v>
      </c>
      <c r="C19" s="31"/>
      <c r="D19" s="27"/>
      <c r="E19" s="28" t="str">
        <f t="shared" si="0"/>
        <v/>
      </c>
      <c r="F19" s="27" t="str">
        <f t="shared" si="1"/>
        <v/>
      </c>
    </row>
    <row r="20" spans="1:6" ht="15.75" customHeight="1">
      <c r="A20" s="25">
        <v>8</v>
      </c>
      <c r="B20" s="26" t="str">
        <f>NAMES!C15</f>
        <v>Coleman, Thomas</v>
      </c>
      <c r="C20" s="32">
        <v>93</v>
      </c>
      <c r="D20" s="27">
        <v>96</v>
      </c>
      <c r="E20" s="28">
        <f t="shared" si="0"/>
        <v>94.5</v>
      </c>
      <c r="F20" s="27" t="str">
        <f t="shared" si="1"/>
        <v>PASSED</v>
      </c>
    </row>
    <row r="21" spans="1:6" ht="15.75" customHeight="1">
      <c r="A21" s="25">
        <v>9</v>
      </c>
      <c r="B21" s="26" t="str">
        <f>NAMES!C16</f>
        <v>Cox, Anthony</v>
      </c>
      <c r="C21" s="33">
        <v>91</v>
      </c>
      <c r="D21" s="27">
        <v>91</v>
      </c>
      <c r="E21" s="28">
        <f t="shared" si="0"/>
        <v>91</v>
      </c>
      <c r="F21" s="27" t="str">
        <f t="shared" si="1"/>
        <v>PASSED</v>
      </c>
    </row>
    <row r="22" spans="1:6" ht="15" customHeight="1">
      <c r="A22" s="25">
        <v>10</v>
      </c>
      <c r="B22" s="26" t="str">
        <f>NAMES!C17</f>
        <v>Dixon, Samuel</v>
      </c>
      <c r="C22" s="33"/>
      <c r="D22" s="27"/>
      <c r="E22" s="28" t="str">
        <f t="shared" si="0"/>
        <v/>
      </c>
      <c r="F22" s="27" t="str">
        <f t="shared" si="1"/>
        <v/>
      </c>
    </row>
    <row r="23" spans="1:6" ht="15.75" customHeight="1">
      <c r="A23" s="25">
        <v>11</v>
      </c>
      <c r="B23" s="26" t="str">
        <f>NAMES!C18</f>
        <v>Evans, Tyler</v>
      </c>
      <c r="C23" s="33">
        <v>75</v>
      </c>
      <c r="D23" s="27">
        <v>90</v>
      </c>
      <c r="E23" s="28">
        <f t="shared" si="0"/>
        <v>82.5</v>
      </c>
      <c r="F23" s="27" t="str">
        <f t="shared" si="1"/>
        <v>PASSED</v>
      </c>
    </row>
    <row r="24" spans="1:6" ht="15.75" customHeight="1">
      <c r="A24" s="25">
        <v>12</v>
      </c>
      <c r="B24" s="26" t="str">
        <f>NAMES!C19</f>
        <v>Foster, Sebastian</v>
      </c>
      <c r="C24" s="32">
        <v>90</v>
      </c>
      <c r="D24" s="27">
        <v>89</v>
      </c>
      <c r="E24" s="28">
        <f t="shared" si="0"/>
        <v>89.5</v>
      </c>
      <c r="F24" s="27" t="str">
        <f t="shared" si="1"/>
        <v>PASSED</v>
      </c>
    </row>
    <row r="25" spans="1:6" ht="15.75" customHeight="1">
      <c r="A25" s="25">
        <v>13</v>
      </c>
      <c r="B25" s="26" t="str">
        <f>NAMES!C20</f>
        <v>Foster, Zachary</v>
      </c>
      <c r="C25" s="34">
        <v>93</v>
      </c>
      <c r="D25" s="27">
        <v>92</v>
      </c>
      <c r="E25" s="28">
        <f t="shared" si="0"/>
        <v>92.5</v>
      </c>
      <c r="F25" s="27" t="str">
        <f t="shared" si="1"/>
        <v>PASSED</v>
      </c>
    </row>
    <row r="26" spans="1:6" ht="15.75" customHeight="1">
      <c r="A26" s="25">
        <v>14</v>
      </c>
      <c r="B26" s="26" t="str">
        <f>NAMES!C21</f>
        <v>Griffin, Matthew</v>
      </c>
      <c r="C26" s="33">
        <v>96</v>
      </c>
      <c r="D26" s="27">
        <v>93</v>
      </c>
      <c r="E26" s="28">
        <f t="shared" si="0"/>
        <v>94.5</v>
      </c>
      <c r="F26" s="27" t="str">
        <f t="shared" si="1"/>
        <v>PASSED</v>
      </c>
    </row>
    <row r="27" spans="1:6" ht="15.75" customHeight="1">
      <c r="A27" s="25">
        <v>15</v>
      </c>
      <c r="B27" s="26" t="str">
        <f>NAMES!C22</f>
        <v>Hayes, Gabriel</v>
      </c>
      <c r="C27" s="32">
        <v>88</v>
      </c>
      <c r="D27" s="27">
        <v>92</v>
      </c>
      <c r="E27" s="28">
        <f t="shared" si="0"/>
        <v>90</v>
      </c>
      <c r="F27" s="27" t="str">
        <f t="shared" si="1"/>
        <v>PASSED</v>
      </c>
    </row>
    <row r="28" spans="1:6" ht="15.75" customHeight="1">
      <c r="A28" s="25">
        <v>16</v>
      </c>
      <c r="B28" s="26" t="str">
        <f>NAMES!C23</f>
        <v>Hayes, Timothy</v>
      </c>
      <c r="C28" s="33">
        <v>91</v>
      </c>
      <c r="D28" s="27">
        <v>92</v>
      </c>
      <c r="E28" s="28">
        <f t="shared" si="0"/>
        <v>91.5</v>
      </c>
      <c r="F28" s="27" t="str">
        <f t="shared" si="1"/>
        <v>PASSED</v>
      </c>
    </row>
    <row r="29" spans="1:6" ht="15" customHeight="1">
      <c r="A29" s="25">
        <v>17</v>
      </c>
      <c r="B29" s="26" t="str">
        <f>NAMES!C24</f>
        <v>Hughes, James</v>
      </c>
      <c r="C29" s="33">
        <v>91</v>
      </c>
      <c r="D29" s="27">
        <v>90</v>
      </c>
      <c r="E29" s="28">
        <f t="shared" si="0"/>
        <v>90.5</v>
      </c>
      <c r="F29" s="27" t="str">
        <f t="shared" si="1"/>
        <v>PASSED</v>
      </c>
    </row>
    <row r="30" spans="1:6" ht="15" customHeight="1">
      <c r="A30" s="25">
        <v>18</v>
      </c>
      <c r="B30" s="26" t="str">
        <f>NAMES!C25</f>
        <v>Jenkins, Michael</v>
      </c>
      <c r="C30" s="27">
        <v>90</v>
      </c>
      <c r="D30" s="27">
        <v>90</v>
      </c>
      <c r="E30" s="28">
        <f t="shared" si="0"/>
        <v>90</v>
      </c>
      <c r="F30" s="27" t="str">
        <f t="shared" si="1"/>
        <v>PASSED</v>
      </c>
    </row>
    <row r="31" spans="1:6" ht="15" customHeight="1">
      <c r="A31" s="25">
        <v>19</v>
      </c>
      <c r="B31" s="26" t="str">
        <f>NAMES!C26</f>
        <v>King, Brian</v>
      </c>
      <c r="C31" s="27">
        <v>90</v>
      </c>
      <c r="D31" s="27">
        <v>90</v>
      </c>
      <c r="E31" s="28">
        <f t="shared" si="0"/>
        <v>90</v>
      </c>
      <c r="F31" s="27" t="str">
        <f t="shared" si="1"/>
        <v>PASSED</v>
      </c>
    </row>
    <row r="32" spans="1:6" ht="15" customHeight="1">
      <c r="A32" s="25">
        <v>20</v>
      </c>
      <c r="B32" s="26" t="str">
        <f>NAMES!C27</f>
        <v>Mitchell, Caleb</v>
      </c>
      <c r="C32" s="27">
        <v>91</v>
      </c>
      <c r="D32" s="27">
        <v>88</v>
      </c>
      <c r="E32" s="28">
        <f t="shared" si="0"/>
        <v>89.5</v>
      </c>
      <c r="F32" s="27" t="str">
        <f t="shared" si="1"/>
        <v>PASSED</v>
      </c>
    </row>
    <row r="33" spans="1:6" ht="15" customHeight="1">
      <c r="A33" s="25">
        <v>21</v>
      </c>
      <c r="B33" s="26" t="str">
        <f>NAMES!C28</f>
        <v>Mitchell, Jeremy</v>
      </c>
      <c r="C33" s="27">
        <v>92</v>
      </c>
      <c r="D33" s="27">
        <v>96</v>
      </c>
      <c r="E33" s="28">
        <f t="shared" si="0"/>
        <v>94</v>
      </c>
      <c r="F33" s="27" t="str">
        <f t="shared" si="1"/>
        <v>PASSED</v>
      </c>
    </row>
    <row r="34" spans="1:6" ht="15" customHeight="1">
      <c r="A34" s="25">
        <v>22</v>
      </c>
      <c r="B34" s="26" t="str">
        <f>NAMES!C29</f>
        <v>Morgan, Isaac</v>
      </c>
      <c r="C34" s="27">
        <v>90</v>
      </c>
      <c r="D34" s="27">
        <v>76</v>
      </c>
      <c r="E34" s="28">
        <f t="shared" si="0"/>
        <v>83</v>
      </c>
      <c r="F34" s="27" t="str">
        <f t="shared" si="1"/>
        <v>PASSED</v>
      </c>
    </row>
    <row r="35" spans="1:6" ht="15" customHeight="1">
      <c r="A35" s="25">
        <v>23</v>
      </c>
      <c r="B35" s="26" t="str">
        <f>NAMES!C30</f>
        <v>Morris, Aaron</v>
      </c>
      <c r="C35" s="27">
        <v>90</v>
      </c>
      <c r="D35" s="27">
        <v>91</v>
      </c>
      <c r="E35" s="28">
        <f t="shared" si="0"/>
        <v>90.5</v>
      </c>
      <c r="F35" s="27" t="str">
        <f t="shared" si="1"/>
        <v>PASSED</v>
      </c>
    </row>
    <row r="36" spans="1:6" ht="15" customHeight="1">
      <c r="A36" s="25">
        <v>24</v>
      </c>
      <c r="B36" s="26" t="str">
        <f>NAMES!C31</f>
        <v>Murphy, David</v>
      </c>
      <c r="C36" s="27">
        <v>93</v>
      </c>
      <c r="D36" s="27">
        <v>92</v>
      </c>
      <c r="E36" s="28">
        <f t="shared" si="0"/>
        <v>92.5</v>
      </c>
      <c r="F36" s="27" t="str">
        <f t="shared" si="1"/>
        <v>PASSED</v>
      </c>
    </row>
    <row r="37" spans="1:6" ht="15" customHeight="1">
      <c r="A37" s="25">
        <v>25</v>
      </c>
      <c r="B37" s="26" t="str">
        <f>NAMES!C32</f>
        <v>Patterson, Joshua</v>
      </c>
      <c r="C37" s="27">
        <v>87</v>
      </c>
      <c r="D37" s="27">
        <v>92</v>
      </c>
      <c r="E37" s="28">
        <f t="shared" si="0"/>
        <v>89.5</v>
      </c>
      <c r="F37" s="27" t="str">
        <f t="shared" si="1"/>
        <v>PASSED</v>
      </c>
    </row>
    <row r="38" spans="1:6" ht="15" customHeight="1">
      <c r="A38" s="25">
        <v>26</v>
      </c>
      <c r="B38" s="26" t="str">
        <f>NAMES!C33</f>
        <v>Perry, Richard</v>
      </c>
      <c r="C38" s="27">
        <v>91</v>
      </c>
      <c r="D38" s="27">
        <v>92</v>
      </c>
      <c r="E38" s="28">
        <f t="shared" si="0"/>
        <v>91.5</v>
      </c>
      <c r="F38" s="27" t="str">
        <f t="shared" si="1"/>
        <v>PASSED</v>
      </c>
    </row>
    <row r="39" spans="1:6" ht="15" customHeight="1">
      <c r="A39" s="25">
        <v>27</v>
      </c>
      <c r="B39" s="26" t="str">
        <f>NAMES!C34</f>
        <v>Peterson, Logan</v>
      </c>
      <c r="C39" s="27">
        <v>94</v>
      </c>
      <c r="D39" s="27">
        <v>92</v>
      </c>
      <c r="E39" s="28">
        <f t="shared" si="0"/>
        <v>93</v>
      </c>
      <c r="F39" s="27" t="str">
        <f t="shared" si="1"/>
        <v>PASSED</v>
      </c>
    </row>
    <row r="40" spans="1:6" ht="15" customHeight="1">
      <c r="A40" s="25">
        <v>28</v>
      </c>
      <c r="B40" s="26" t="str">
        <f>NAMES!C35</f>
        <v>Powell, Nathan</v>
      </c>
      <c r="C40" s="27">
        <v>88</v>
      </c>
      <c r="D40" s="27">
        <v>81</v>
      </c>
      <c r="E40" s="28">
        <f t="shared" si="0"/>
        <v>84.5</v>
      </c>
      <c r="F40" s="27" t="str">
        <f t="shared" si="1"/>
        <v>PASSED</v>
      </c>
    </row>
    <row r="41" spans="1:6" ht="15" customHeight="1">
      <c r="A41" s="25">
        <v>29</v>
      </c>
      <c r="B41" s="26" t="str">
        <f>NAMES!C36</f>
        <v>Price, Christopher</v>
      </c>
      <c r="C41" s="27">
        <v>87</v>
      </c>
      <c r="D41" s="27">
        <v>89</v>
      </c>
      <c r="E41" s="28">
        <f t="shared" si="0"/>
        <v>88</v>
      </c>
      <c r="F41" s="27" t="str">
        <f t="shared" si="1"/>
        <v>PASSED</v>
      </c>
    </row>
    <row r="42" spans="1:6" ht="15" customHeight="1">
      <c r="A42" s="25">
        <v>30</v>
      </c>
      <c r="B42" s="26" t="str">
        <f>NAMES!C37</f>
        <v>Ramirez, Kevin</v>
      </c>
      <c r="C42" s="27">
        <v>84</v>
      </c>
      <c r="D42" s="27">
        <v>85</v>
      </c>
      <c r="E42" s="28">
        <f t="shared" si="0"/>
        <v>84.5</v>
      </c>
      <c r="F42" s="27" t="str">
        <f t="shared" si="1"/>
        <v>PASSED</v>
      </c>
    </row>
    <row r="43" spans="1:6" ht="15" customHeight="1">
      <c r="A43" s="25">
        <v>31</v>
      </c>
      <c r="B43" s="26" t="str">
        <f>NAMES!C38</f>
        <v>Reed, Patrick</v>
      </c>
      <c r="C43" s="27">
        <v>86</v>
      </c>
      <c r="D43" s="27">
        <v>92</v>
      </c>
      <c r="E43" s="28">
        <f t="shared" si="0"/>
        <v>89</v>
      </c>
      <c r="F43" s="27" t="str">
        <f t="shared" si="1"/>
        <v>PASSED</v>
      </c>
    </row>
    <row r="44" spans="1:6" ht="15" customHeight="1">
      <c r="A44" s="25">
        <v>32</v>
      </c>
      <c r="B44" s="26" t="str">
        <f>NAMES!C39</f>
        <v>Reed, William</v>
      </c>
      <c r="C44" s="27">
        <v>91</v>
      </c>
      <c r="D44" s="27">
        <v>83</v>
      </c>
      <c r="E44" s="28">
        <f t="shared" si="0"/>
        <v>87</v>
      </c>
      <c r="F44" s="27" t="str">
        <f t="shared" si="1"/>
        <v>PASSED</v>
      </c>
    </row>
    <row r="45" spans="1:6" ht="15" customHeight="1">
      <c r="A45" s="25">
        <v>33</v>
      </c>
      <c r="B45" s="26" t="str">
        <f>NAMES!C40</f>
        <v>Reynolds, Owen</v>
      </c>
      <c r="C45" s="27">
        <v>88</v>
      </c>
      <c r="D45" s="27">
        <v>92</v>
      </c>
      <c r="E45" s="28">
        <f t="shared" si="0"/>
        <v>90</v>
      </c>
      <c r="F45" s="27" t="str">
        <f t="shared" si="1"/>
        <v>PASSED</v>
      </c>
    </row>
    <row r="46" spans="1:6" ht="15" customHeight="1">
      <c r="A46" s="25">
        <v>34</v>
      </c>
      <c r="B46" s="26" t="str">
        <f>NAMES!C41</f>
        <v>Rivera, Eric</v>
      </c>
      <c r="C46" s="27">
        <v>89</v>
      </c>
      <c r="D46" s="27">
        <v>90</v>
      </c>
      <c r="E46" s="28">
        <f t="shared" si="0"/>
        <v>89.5</v>
      </c>
      <c r="F46" s="27" t="str">
        <f t="shared" si="1"/>
        <v>PASSED</v>
      </c>
    </row>
    <row r="47" spans="1:6" ht="15" customHeight="1">
      <c r="A47" s="25">
        <v>35</v>
      </c>
      <c r="B47" s="26" t="str">
        <f>NAMES!C42</f>
        <v>Russell, Eli</v>
      </c>
      <c r="C47" s="27">
        <v>93</v>
      </c>
      <c r="D47" s="27">
        <v>90</v>
      </c>
      <c r="E47" s="28">
        <f t="shared" si="0"/>
        <v>91.5</v>
      </c>
      <c r="F47" s="27" t="str">
        <f t="shared" si="1"/>
        <v>PASSED</v>
      </c>
    </row>
    <row r="48" spans="1:6" ht="15" customHeight="1">
      <c r="A48" s="35">
        <v>36</v>
      </c>
      <c r="B48" s="26" t="str">
        <f>NAMES!C43</f>
        <v>Sanders, Charles</v>
      </c>
      <c r="C48" s="27">
        <v>89</v>
      </c>
      <c r="D48" s="27">
        <v>81</v>
      </c>
      <c r="E48" s="28">
        <f t="shared" si="0"/>
        <v>85</v>
      </c>
      <c r="F48" s="27" t="str">
        <f t="shared" si="1"/>
        <v>PASSED</v>
      </c>
    </row>
    <row r="49" spans="1:6" ht="15" customHeight="1">
      <c r="A49" s="35">
        <v>37</v>
      </c>
      <c r="B49" s="26" t="str">
        <f>NAMES!C44</f>
        <v>Sanders, Jason</v>
      </c>
      <c r="C49" s="27">
        <v>95</v>
      </c>
      <c r="D49" s="27">
        <v>95</v>
      </c>
      <c r="E49" s="28">
        <f t="shared" si="0"/>
        <v>95</v>
      </c>
      <c r="F49" s="27" t="str">
        <f t="shared" si="1"/>
        <v>PASSED</v>
      </c>
    </row>
    <row r="50" spans="1:6" ht="15" customHeight="1">
      <c r="A50" s="35">
        <v>38</v>
      </c>
      <c r="B50" s="26" t="str">
        <f>NAMES!C45</f>
        <v>Scott, Lucas</v>
      </c>
      <c r="C50" s="27">
        <v>92</v>
      </c>
      <c r="D50" s="27">
        <v>92</v>
      </c>
      <c r="E50" s="28">
        <f t="shared" si="0"/>
        <v>92</v>
      </c>
      <c r="F50" s="27" t="str">
        <f t="shared" si="1"/>
        <v>PASSED</v>
      </c>
    </row>
    <row r="51" spans="1:6" ht="15" customHeight="1">
      <c r="A51" s="35">
        <v>39</v>
      </c>
      <c r="B51" s="26" t="str">
        <f>NAMES!C46</f>
        <v>Simmons, Brandon</v>
      </c>
      <c r="C51" s="27">
        <v>93</v>
      </c>
      <c r="D51" s="27">
        <v>93</v>
      </c>
      <c r="E51" s="28">
        <f t="shared" si="0"/>
        <v>93</v>
      </c>
      <c r="F51" s="27" t="str">
        <f t="shared" si="1"/>
        <v>PASSED</v>
      </c>
    </row>
    <row r="52" spans="1:6" ht="15" customHeight="1">
      <c r="A52" s="35">
        <v>40</v>
      </c>
      <c r="B52" s="26" t="str">
        <f>NAMES!C47</f>
        <v>Simmons, Daniel</v>
      </c>
      <c r="C52" s="27">
        <v>86</v>
      </c>
      <c r="D52" s="27">
        <v>93</v>
      </c>
      <c r="E52" s="28">
        <f t="shared" si="0"/>
        <v>89.5</v>
      </c>
      <c r="F52" s="27" t="str">
        <f t="shared" si="1"/>
        <v>PASSED</v>
      </c>
    </row>
    <row r="53" spans="1:6" ht="15" customHeight="1">
      <c r="A53" s="35">
        <v>41</v>
      </c>
      <c r="B53" s="26" t="str">
        <f>NAMES!C48</f>
        <v>Simmons, Steven</v>
      </c>
      <c r="C53" s="27">
        <v>94</v>
      </c>
      <c r="D53" s="27">
        <v>89</v>
      </c>
      <c r="E53" s="28">
        <f t="shared" si="0"/>
        <v>91.5</v>
      </c>
      <c r="F53" s="27" t="str">
        <f t="shared" si="1"/>
        <v>PASSED</v>
      </c>
    </row>
    <row r="54" spans="1:6" ht="15" customHeight="1">
      <c r="A54" s="35">
        <v>42</v>
      </c>
      <c r="B54" s="26" t="str">
        <f>NAMES!C49</f>
        <v>Stewart, Joseph</v>
      </c>
      <c r="C54" s="27">
        <v>92</v>
      </c>
      <c r="D54" s="27">
        <v>93</v>
      </c>
      <c r="E54" s="28">
        <f t="shared" si="0"/>
        <v>92.5</v>
      </c>
      <c r="F54" s="27" t="str">
        <f t="shared" si="1"/>
        <v>PASSED</v>
      </c>
    </row>
    <row r="55" spans="1:6" ht="15" customHeight="1">
      <c r="A55" s="35">
        <v>43</v>
      </c>
      <c r="B55" s="26" t="str">
        <f>NAMES!C50</f>
        <v>Thompson, Andrew</v>
      </c>
      <c r="C55" s="27">
        <v>84</v>
      </c>
      <c r="D55" s="27">
        <v>91</v>
      </c>
      <c r="E55" s="28">
        <f t="shared" si="0"/>
        <v>87.5</v>
      </c>
      <c r="F55" s="27" t="str">
        <f t="shared" si="1"/>
        <v>PASSED</v>
      </c>
    </row>
    <row r="56" spans="1:6" ht="15" customHeight="1">
      <c r="A56" s="35">
        <v>44</v>
      </c>
      <c r="B56" s="26" t="str">
        <f>NAMES!C51</f>
        <v>Turner, Ethan</v>
      </c>
      <c r="C56" s="27">
        <v>91</v>
      </c>
      <c r="D56" s="27">
        <v>90</v>
      </c>
      <c r="E56" s="28">
        <f t="shared" si="0"/>
        <v>90.5</v>
      </c>
      <c r="F56" s="27" t="str">
        <f t="shared" si="1"/>
        <v>PASSED</v>
      </c>
    </row>
    <row r="57" spans="1:6" ht="15" customHeight="1">
      <c r="A57" s="35">
        <v>45</v>
      </c>
      <c r="B57" s="26" t="str">
        <f>NAMES!C52</f>
        <v>Ward, Jonathan</v>
      </c>
      <c r="C57" s="27">
        <v>93</v>
      </c>
      <c r="D57" s="27">
        <v>95</v>
      </c>
      <c r="E57" s="28">
        <f t="shared" si="0"/>
        <v>94</v>
      </c>
      <c r="F57" s="27" t="str">
        <f t="shared" si="1"/>
        <v>PASSED</v>
      </c>
    </row>
    <row r="58" spans="1:6" ht="15" customHeight="1">
      <c r="A58" s="35">
        <v>46</v>
      </c>
      <c r="B58" s="26" t="str">
        <f>NAMES!C53</f>
        <v>Watson, Justin</v>
      </c>
      <c r="C58" s="27">
        <v>93</v>
      </c>
      <c r="D58" s="27">
        <v>93</v>
      </c>
      <c r="E58" s="28">
        <f t="shared" si="0"/>
        <v>93</v>
      </c>
      <c r="F58" s="27" t="str">
        <f t="shared" si="1"/>
        <v>PASSED</v>
      </c>
    </row>
    <row r="59" spans="1:6" ht="15" customHeight="1">
      <c r="A59" s="35">
        <v>47</v>
      </c>
      <c r="B59" s="26" t="str">
        <f>NAMES!C54</f>
        <v>Wright, Henry</v>
      </c>
      <c r="C59" s="27">
        <v>90</v>
      </c>
      <c r="D59" s="27">
        <v>90</v>
      </c>
      <c r="E59" s="28">
        <f t="shared" si="0"/>
        <v>90</v>
      </c>
      <c r="F59" s="27" t="str">
        <f t="shared" si="1"/>
        <v>PASSED</v>
      </c>
    </row>
    <row r="60" spans="1:6">
      <c r="A60" s="35">
        <v>48</v>
      </c>
      <c r="B60" s="26" t="str">
        <f>NAMES!C55</f>
        <v>Young, Benjamin</v>
      </c>
      <c r="C60" s="27">
        <v>79</v>
      </c>
      <c r="D60" s="27">
        <v>89</v>
      </c>
      <c r="E60" s="28">
        <f t="shared" si="0"/>
        <v>84</v>
      </c>
      <c r="F60" s="27" t="str">
        <f t="shared" si="1"/>
        <v>PASSED</v>
      </c>
    </row>
    <row r="61" spans="1:6" ht="15" hidden="1" customHeight="1">
      <c r="A61" s="35">
        <v>49</v>
      </c>
      <c r="B61" s="26">
        <f>NAMES!C56</f>
        <v>0</v>
      </c>
      <c r="C61" s="27"/>
      <c r="D61" s="27"/>
      <c r="E61" s="28" t="str">
        <f t="shared" si="0"/>
        <v/>
      </c>
      <c r="F61" s="27" t="str">
        <f t="shared" si="1"/>
        <v/>
      </c>
    </row>
    <row r="62" spans="1:6" ht="15" hidden="1" customHeight="1">
      <c r="A62" s="35">
        <v>50</v>
      </c>
      <c r="B62" s="26">
        <f>NAMES!C57</f>
        <v>0</v>
      </c>
      <c r="C62" s="27"/>
      <c r="D62" s="27"/>
      <c r="E62" s="28" t="str">
        <f t="shared" si="0"/>
        <v/>
      </c>
      <c r="F62" s="27" t="str">
        <f t="shared" si="1"/>
        <v/>
      </c>
    </row>
    <row r="63" spans="1:6" ht="15" hidden="1" customHeight="1">
      <c r="A63" s="35">
        <v>51</v>
      </c>
      <c r="B63" s="26">
        <f>NAMES!C58</f>
        <v>0</v>
      </c>
      <c r="C63" s="27"/>
      <c r="D63" s="27"/>
      <c r="E63" s="28" t="str">
        <f t="shared" si="0"/>
        <v/>
      </c>
      <c r="F63" s="27" t="str">
        <f t="shared" si="1"/>
        <v/>
      </c>
    </row>
    <row r="64" spans="1:6" ht="15" hidden="1" customHeight="1">
      <c r="A64" s="35">
        <v>52</v>
      </c>
      <c r="B64" s="26">
        <f>NAMES!C59</f>
        <v>0</v>
      </c>
      <c r="C64" s="27"/>
      <c r="D64" s="27"/>
      <c r="E64" s="28" t="str">
        <f t="shared" si="0"/>
        <v/>
      </c>
      <c r="F64" s="27" t="str">
        <f t="shared" si="1"/>
        <v/>
      </c>
    </row>
    <row r="65" spans="1:6" ht="15" hidden="1" customHeight="1">
      <c r="A65" s="35">
        <v>53</v>
      </c>
      <c r="B65" s="26">
        <f>NAMES!C60</f>
        <v>0</v>
      </c>
      <c r="C65" s="27"/>
      <c r="D65" s="27"/>
      <c r="E65" s="28" t="str">
        <f t="shared" si="0"/>
        <v/>
      </c>
      <c r="F65" s="27" t="str">
        <f t="shared" si="1"/>
        <v/>
      </c>
    </row>
    <row r="66" spans="1:6" ht="15" hidden="1" customHeight="1">
      <c r="A66" s="35">
        <v>54</v>
      </c>
      <c r="B66" s="26">
        <f>NAMES!C61</f>
        <v>0</v>
      </c>
      <c r="C66" s="27"/>
      <c r="D66" s="27"/>
      <c r="E66" s="28" t="str">
        <f t="shared" si="0"/>
        <v/>
      </c>
      <c r="F66" s="27" t="str">
        <f t="shared" si="1"/>
        <v/>
      </c>
    </row>
    <row r="67" spans="1:6" ht="15" hidden="1" customHeight="1">
      <c r="A67" s="35">
        <v>55</v>
      </c>
      <c r="B67" s="26">
        <f>NAMES!C62</f>
        <v>0</v>
      </c>
      <c r="C67" s="27"/>
      <c r="D67" s="27"/>
      <c r="E67" s="28" t="str">
        <f t="shared" si="0"/>
        <v/>
      </c>
      <c r="F67" s="27" t="str">
        <f t="shared" si="1"/>
        <v/>
      </c>
    </row>
    <row r="68" spans="1:6" ht="15" hidden="1" customHeight="1">
      <c r="A68" s="35">
        <v>56</v>
      </c>
      <c r="B68" s="26">
        <f>NAMES!C63</f>
        <v>0</v>
      </c>
      <c r="C68" s="27"/>
      <c r="D68" s="27"/>
      <c r="E68" s="28" t="str">
        <f t="shared" si="0"/>
        <v/>
      </c>
      <c r="F68" s="27" t="str">
        <f t="shared" si="1"/>
        <v/>
      </c>
    </row>
    <row r="69" spans="1:6" ht="15" hidden="1" customHeight="1">
      <c r="A69" s="35">
        <v>57</v>
      </c>
      <c r="B69" s="26">
        <f>NAMES!C64</f>
        <v>0</v>
      </c>
      <c r="C69" s="27"/>
      <c r="D69" s="27"/>
      <c r="E69" s="28" t="str">
        <f t="shared" si="0"/>
        <v/>
      </c>
      <c r="F69" s="27" t="str">
        <f t="shared" si="1"/>
        <v/>
      </c>
    </row>
    <row r="70" spans="1:6" ht="15" hidden="1" customHeight="1">
      <c r="A70" s="35">
        <v>58</v>
      </c>
      <c r="B70" s="26">
        <f>NAMES!C65</f>
        <v>0</v>
      </c>
      <c r="C70" s="27"/>
      <c r="D70" s="27"/>
      <c r="E70" s="28" t="str">
        <f t="shared" si="0"/>
        <v/>
      </c>
      <c r="F70" s="27" t="str">
        <f t="shared" si="1"/>
        <v/>
      </c>
    </row>
    <row r="71" spans="1:6" ht="15" hidden="1" customHeight="1">
      <c r="A71" s="35">
        <v>59</v>
      </c>
      <c r="B71" s="26">
        <f>NAMES!C66</f>
        <v>0</v>
      </c>
      <c r="C71" s="27"/>
      <c r="D71" s="27"/>
      <c r="E71" s="28" t="str">
        <f t="shared" si="0"/>
        <v/>
      </c>
      <c r="F71" s="27" t="str">
        <f t="shared" si="1"/>
        <v/>
      </c>
    </row>
    <row r="72" spans="1:6" ht="15" hidden="1" customHeight="1">
      <c r="A72" s="35">
        <v>60</v>
      </c>
      <c r="B72" s="26">
        <f>NAMES!C67</f>
        <v>0</v>
      </c>
      <c r="C72" s="27"/>
      <c r="D72" s="27"/>
      <c r="E72" s="28" t="str">
        <f t="shared" si="0"/>
        <v/>
      </c>
      <c r="F72" s="27" t="str">
        <f t="shared" si="1"/>
        <v/>
      </c>
    </row>
    <row r="73" spans="1:6" ht="15" customHeight="1">
      <c r="A73" s="67"/>
      <c r="B73" s="68"/>
      <c r="C73" s="138"/>
      <c r="D73" s="74"/>
      <c r="E73" s="74"/>
      <c r="F73" s="75"/>
    </row>
    <row r="74" spans="1:6" ht="15" customHeight="1">
      <c r="A74" s="35" cm="1">
        <f t="array" ref="A74:A133">_xlfn.SEQUENCE(60,1,1,1)</f>
        <v>1</v>
      </c>
      <c r="B74" s="26" t="str">
        <f>NAMES!D8</f>
        <v>Adams, Olivia</v>
      </c>
      <c r="C74" s="30">
        <v>92</v>
      </c>
      <c r="D74" s="27">
        <v>92</v>
      </c>
      <c r="E74" s="28">
        <f t="shared" ref="E74:E110" si="2">IFERROR(AVERAGE(C74:D74),"")</f>
        <v>92</v>
      </c>
      <c r="F74" s="27" t="str">
        <f t="shared" ref="F74:F133" si="3">IF(E74="","",IF(E74&gt;=75,"PASSED","FAILED"))</f>
        <v>PASSED</v>
      </c>
    </row>
    <row r="75" spans="1:6" ht="15" customHeight="1">
      <c r="A75" s="35">
        <v>2</v>
      </c>
      <c r="B75" s="26" t="str">
        <f>NAMES!D9</f>
        <v>Cooper, Ava</v>
      </c>
      <c r="C75" s="30">
        <v>93</v>
      </c>
      <c r="D75" s="27">
        <v>93</v>
      </c>
      <c r="E75" s="28">
        <f t="shared" si="2"/>
        <v>93</v>
      </c>
      <c r="F75" s="27" t="str">
        <f t="shared" si="3"/>
        <v>PASSED</v>
      </c>
    </row>
    <row r="76" spans="1:6" ht="15" customHeight="1">
      <c r="A76" s="35">
        <v>3</v>
      </c>
      <c r="B76" s="26" t="str">
        <f>NAMES!D10</f>
        <v>Martinez, Sophia</v>
      </c>
      <c r="C76" s="30">
        <v>93</v>
      </c>
      <c r="D76" s="27">
        <v>88</v>
      </c>
      <c r="E76" s="28">
        <f t="shared" si="2"/>
        <v>90.5</v>
      </c>
      <c r="F76" s="27" t="str">
        <f t="shared" si="3"/>
        <v>PASSED</v>
      </c>
    </row>
    <row r="77" spans="1:6" ht="15" customHeight="1">
      <c r="A77" s="35">
        <v>4</v>
      </c>
      <c r="B77" s="26" t="str">
        <f>NAMES!D11</f>
        <v>Bennett, Emma</v>
      </c>
      <c r="C77" s="30">
        <v>87</v>
      </c>
      <c r="D77" s="27">
        <v>92</v>
      </c>
      <c r="E77" s="28">
        <f t="shared" si="2"/>
        <v>89.5</v>
      </c>
      <c r="F77" s="27" t="str">
        <f t="shared" si="3"/>
        <v>PASSED</v>
      </c>
    </row>
    <row r="78" spans="1:6" ht="15" customHeight="1">
      <c r="A78" s="35">
        <v>5</v>
      </c>
      <c r="B78" s="26" t="str">
        <f>NAMES!D12</f>
        <v>Hughes, Isabella</v>
      </c>
      <c r="C78" s="30">
        <v>95</v>
      </c>
      <c r="D78" s="27">
        <v>93</v>
      </c>
      <c r="E78" s="28">
        <f t="shared" si="2"/>
        <v>94</v>
      </c>
      <c r="F78" s="27" t="str">
        <f t="shared" si="3"/>
        <v>PASSED</v>
      </c>
    </row>
    <row r="79" spans="1:6" ht="15" customHeight="1">
      <c r="A79" s="35">
        <v>6</v>
      </c>
      <c r="B79" s="26" t="str">
        <f>NAMES!D13</f>
        <v>Carter, Mia</v>
      </c>
      <c r="C79" s="30">
        <v>93</v>
      </c>
      <c r="D79" s="27">
        <v>90</v>
      </c>
      <c r="E79" s="28">
        <f t="shared" si="2"/>
        <v>91.5</v>
      </c>
      <c r="F79" s="27" t="str">
        <f t="shared" si="3"/>
        <v>PASSED</v>
      </c>
    </row>
    <row r="80" spans="1:6" ht="15" hidden="1" customHeight="1">
      <c r="A80" s="35">
        <v>7</v>
      </c>
      <c r="B80" s="26">
        <f>NAMES!D14</f>
        <v>0</v>
      </c>
      <c r="C80" s="30"/>
      <c r="D80" s="27"/>
      <c r="E80" s="28" t="str">
        <f t="shared" si="2"/>
        <v/>
      </c>
      <c r="F80" s="27" t="str">
        <f t="shared" si="3"/>
        <v/>
      </c>
    </row>
    <row r="81" spans="1:6" ht="15" hidden="1" customHeight="1">
      <c r="A81" s="35">
        <v>8</v>
      </c>
      <c r="B81" s="26">
        <f>NAMES!D15</f>
        <v>0</v>
      </c>
      <c r="C81" s="30"/>
      <c r="D81" s="27"/>
      <c r="E81" s="28" t="str">
        <f t="shared" si="2"/>
        <v/>
      </c>
      <c r="F81" s="27" t="str">
        <f t="shared" si="3"/>
        <v/>
      </c>
    </row>
    <row r="82" spans="1:6" ht="15" hidden="1" customHeight="1">
      <c r="A82" s="35">
        <v>9</v>
      </c>
      <c r="B82" s="26">
        <f>NAMES!D16</f>
        <v>0</v>
      </c>
      <c r="C82" s="30"/>
      <c r="D82" s="27"/>
      <c r="E82" s="28" t="str">
        <f t="shared" si="2"/>
        <v/>
      </c>
      <c r="F82" s="27" t="str">
        <f t="shared" si="3"/>
        <v/>
      </c>
    </row>
    <row r="83" spans="1:6" ht="15" hidden="1" customHeight="1">
      <c r="A83" s="35">
        <v>10</v>
      </c>
      <c r="B83" s="26">
        <f>NAMES!D17</f>
        <v>0</v>
      </c>
      <c r="C83" s="30"/>
      <c r="D83" s="27"/>
      <c r="E83" s="28" t="str">
        <f t="shared" si="2"/>
        <v/>
      </c>
      <c r="F83" s="27" t="str">
        <f t="shared" si="3"/>
        <v/>
      </c>
    </row>
    <row r="84" spans="1:6" ht="15" hidden="1" customHeight="1">
      <c r="A84" s="35">
        <v>11</v>
      </c>
      <c r="B84" s="26">
        <f>NAMES!D18</f>
        <v>0</v>
      </c>
      <c r="C84" s="30"/>
      <c r="D84" s="27"/>
      <c r="E84" s="28" t="str">
        <f t="shared" si="2"/>
        <v/>
      </c>
      <c r="F84" s="27" t="str">
        <f t="shared" si="3"/>
        <v/>
      </c>
    </row>
    <row r="85" spans="1:6" ht="15" hidden="1" customHeight="1">
      <c r="A85" s="35">
        <v>12</v>
      </c>
      <c r="B85" s="26">
        <f>NAMES!D19</f>
        <v>0</v>
      </c>
      <c r="C85" s="30"/>
      <c r="D85" s="27"/>
      <c r="E85" s="28" t="str">
        <f t="shared" si="2"/>
        <v/>
      </c>
      <c r="F85" s="27" t="str">
        <f t="shared" si="3"/>
        <v/>
      </c>
    </row>
    <row r="86" spans="1:6" ht="15" hidden="1" customHeight="1">
      <c r="A86" s="35">
        <v>13</v>
      </c>
      <c r="B86" s="26">
        <f>NAMES!D20</f>
        <v>0</v>
      </c>
      <c r="C86" s="30"/>
      <c r="D86" s="27"/>
      <c r="E86" s="28" t="str">
        <f t="shared" si="2"/>
        <v/>
      </c>
      <c r="F86" s="27" t="str">
        <f t="shared" si="3"/>
        <v/>
      </c>
    </row>
    <row r="87" spans="1:6" ht="15" hidden="1" customHeight="1">
      <c r="A87" s="35">
        <v>14</v>
      </c>
      <c r="B87" s="26">
        <f>NAMES!D21</f>
        <v>0</v>
      </c>
      <c r="C87" s="30"/>
      <c r="D87" s="27"/>
      <c r="E87" s="28" t="str">
        <f t="shared" si="2"/>
        <v/>
      </c>
      <c r="F87" s="27" t="str">
        <f t="shared" si="3"/>
        <v/>
      </c>
    </row>
    <row r="88" spans="1:6" ht="15" hidden="1" customHeight="1">
      <c r="A88" s="35">
        <v>15</v>
      </c>
      <c r="B88" s="26">
        <f>NAMES!D22</f>
        <v>0</v>
      </c>
      <c r="C88" s="30"/>
      <c r="D88" s="27"/>
      <c r="E88" s="28" t="str">
        <f t="shared" si="2"/>
        <v/>
      </c>
      <c r="F88" s="27" t="str">
        <f t="shared" si="3"/>
        <v/>
      </c>
    </row>
    <row r="89" spans="1:6" ht="15" hidden="1" customHeight="1">
      <c r="A89" s="35">
        <v>16</v>
      </c>
      <c r="B89" s="26">
        <f>NAMES!D23</f>
        <v>0</v>
      </c>
      <c r="C89" s="36"/>
      <c r="D89" s="27"/>
      <c r="E89" s="28" t="str">
        <f t="shared" si="2"/>
        <v/>
      </c>
      <c r="F89" s="27" t="str">
        <f t="shared" si="3"/>
        <v/>
      </c>
    </row>
    <row r="90" spans="1:6" ht="15" hidden="1" customHeight="1">
      <c r="A90" s="35">
        <v>17</v>
      </c>
      <c r="B90" s="26">
        <f>NAMES!D24</f>
        <v>0</v>
      </c>
      <c r="C90" s="31"/>
      <c r="D90" s="27"/>
      <c r="E90" s="28" t="str">
        <f t="shared" si="2"/>
        <v/>
      </c>
      <c r="F90" s="27" t="str">
        <f t="shared" si="3"/>
        <v/>
      </c>
    </row>
    <row r="91" spans="1:6" ht="15" hidden="1" customHeight="1">
      <c r="A91" s="35">
        <v>18</v>
      </c>
      <c r="B91" s="26">
        <f>NAMES!D25</f>
        <v>0</v>
      </c>
      <c r="C91" s="31"/>
      <c r="D91" s="27"/>
      <c r="E91" s="28" t="str">
        <f t="shared" si="2"/>
        <v/>
      </c>
      <c r="F91" s="27" t="str">
        <f t="shared" si="3"/>
        <v/>
      </c>
    </row>
    <row r="92" spans="1:6" ht="15" hidden="1" customHeight="1">
      <c r="A92" s="35">
        <v>19</v>
      </c>
      <c r="B92" s="26">
        <f>NAMES!D26</f>
        <v>0</v>
      </c>
      <c r="C92" s="31"/>
      <c r="D92" s="27"/>
      <c r="E92" s="28" t="str">
        <f t="shared" si="2"/>
        <v/>
      </c>
      <c r="F92" s="27" t="str">
        <f t="shared" si="3"/>
        <v/>
      </c>
    </row>
    <row r="93" spans="1:6" ht="15" hidden="1" customHeight="1">
      <c r="A93" s="35">
        <v>20</v>
      </c>
      <c r="B93" s="26">
        <f>NAMES!D27</f>
        <v>0</v>
      </c>
      <c r="C93" s="31"/>
      <c r="D93" s="27"/>
      <c r="E93" s="28" t="str">
        <f t="shared" si="2"/>
        <v/>
      </c>
      <c r="F93" s="27" t="str">
        <f t="shared" si="3"/>
        <v/>
      </c>
    </row>
    <row r="94" spans="1:6" ht="15" hidden="1" customHeight="1">
      <c r="A94" s="35">
        <v>21</v>
      </c>
      <c r="B94" s="26">
        <f>NAMES!D28</f>
        <v>0</v>
      </c>
      <c r="C94" s="31"/>
      <c r="D94" s="27"/>
      <c r="E94" s="28" t="str">
        <f t="shared" si="2"/>
        <v/>
      </c>
      <c r="F94" s="27" t="str">
        <f t="shared" si="3"/>
        <v/>
      </c>
    </row>
    <row r="95" spans="1:6" ht="15" hidden="1" customHeight="1">
      <c r="A95" s="35">
        <v>22</v>
      </c>
      <c r="B95" s="26">
        <f>NAMES!D29</f>
        <v>0</v>
      </c>
      <c r="C95" s="31"/>
      <c r="D95" s="27"/>
      <c r="E95" s="28" t="str">
        <f t="shared" si="2"/>
        <v/>
      </c>
      <c r="F95" s="27" t="str">
        <f t="shared" si="3"/>
        <v/>
      </c>
    </row>
    <row r="96" spans="1:6" ht="15" hidden="1" customHeight="1">
      <c r="A96" s="35">
        <v>23</v>
      </c>
      <c r="B96" s="26">
        <f>NAMES!D30</f>
        <v>0</v>
      </c>
      <c r="C96" s="37"/>
      <c r="D96" s="27"/>
      <c r="E96" s="28" t="str">
        <f t="shared" si="2"/>
        <v/>
      </c>
      <c r="F96" s="27" t="str">
        <f t="shared" si="3"/>
        <v/>
      </c>
    </row>
    <row r="97" spans="1:6" ht="15" hidden="1" customHeight="1">
      <c r="A97" s="35">
        <v>24</v>
      </c>
      <c r="B97" s="26">
        <f>NAMES!D31</f>
        <v>0</v>
      </c>
      <c r="C97" s="30"/>
      <c r="D97" s="27"/>
      <c r="E97" s="28" t="str">
        <f t="shared" si="2"/>
        <v/>
      </c>
      <c r="F97" s="27" t="str">
        <f t="shared" si="3"/>
        <v/>
      </c>
    </row>
    <row r="98" spans="1:6" ht="15" hidden="1" customHeight="1">
      <c r="A98" s="35">
        <v>25</v>
      </c>
      <c r="B98" s="26">
        <f>NAMES!D32</f>
        <v>0</v>
      </c>
      <c r="C98" s="33"/>
      <c r="D98" s="27"/>
      <c r="E98" s="28" t="str">
        <f t="shared" si="2"/>
        <v/>
      </c>
      <c r="F98" s="27" t="str">
        <f t="shared" si="3"/>
        <v/>
      </c>
    </row>
    <row r="99" spans="1:6" ht="15" hidden="1" customHeight="1">
      <c r="A99" s="35">
        <v>26</v>
      </c>
      <c r="B99" s="26">
        <f>NAMES!D33</f>
        <v>0</v>
      </c>
      <c r="C99" s="33"/>
      <c r="D99" s="27"/>
      <c r="E99" s="28" t="str">
        <f t="shared" si="2"/>
        <v/>
      </c>
      <c r="F99" s="27" t="str">
        <f t="shared" si="3"/>
        <v/>
      </c>
    </row>
    <row r="100" spans="1:6" ht="15" hidden="1" customHeight="1">
      <c r="A100" s="35">
        <v>27</v>
      </c>
      <c r="B100" s="26">
        <f>NAMES!D34</f>
        <v>0</v>
      </c>
      <c r="C100" s="33"/>
      <c r="D100" s="27"/>
      <c r="E100" s="28" t="str">
        <f t="shared" si="2"/>
        <v/>
      </c>
      <c r="F100" s="27" t="str">
        <f t="shared" si="3"/>
        <v/>
      </c>
    </row>
    <row r="101" spans="1:6" ht="15" hidden="1" customHeight="1">
      <c r="A101" s="35">
        <v>28</v>
      </c>
      <c r="B101" s="26">
        <f>NAMES!D35</f>
        <v>0</v>
      </c>
      <c r="C101" s="33"/>
      <c r="D101" s="27"/>
      <c r="E101" s="28" t="str">
        <f t="shared" si="2"/>
        <v/>
      </c>
      <c r="F101" s="27" t="str">
        <f t="shared" si="3"/>
        <v/>
      </c>
    </row>
    <row r="102" spans="1:6" ht="15" hidden="1" customHeight="1">
      <c r="A102" s="35">
        <v>29</v>
      </c>
      <c r="B102" s="26">
        <f>NAMES!D36</f>
        <v>0</v>
      </c>
      <c r="C102" s="32"/>
      <c r="D102" s="27"/>
      <c r="E102" s="28" t="str">
        <f t="shared" si="2"/>
        <v/>
      </c>
      <c r="F102" s="27" t="str">
        <f t="shared" si="3"/>
        <v/>
      </c>
    </row>
    <row r="103" spans="1:6" ht="15" hidden="1" customHeight="1">
      <c r="A103" s="35">
        <v>30</v>
      </c>
      <c r="B103" s="26">
        <f>NAMES!D37</f>
        <v>0</v>
      </c>
      <c r="C103" s="33"/>
      <c r="D103" s="27"/>
      <c r="E103" s="28" t="str">
        <f t="shared" si="2"/>
        <v/>
      </c>
      <c r="F103" s="27" t="str">
        <f t="shared" si="3"/>
        <v/>
      </c>
    </row>
    <row r="104" spans="1:6" ht="15" hidden="1" customHeight="1">
      <c r="A104" s="35">
        <v>31</v>
      </c>
      <c r="B104" s="26">
        <f>NAMES!D38</f>
        <v>0</v>
      </c>
      <c r="C104" s="33"/>
      <c r="D104" s="27"/>
      <c r="E104" s="28" t="str">
        <f t="shared" si="2"/>
        <v/>
      </c>
      <c r="F104" s="27" t="str">
        <f t="shared" si="3"/>
        <v/>
      </c>
    </row>
    <row r="105" spans="1:6" ht="15" hidden="1" customHeight="1">
      <c r="A105" s="35">
        <v>32</v>
      </c>
      <c r="B105" s="26">
        <f>NAMES!D39</f>
        <v>0</v>
      </c>
      <c r="C105" s="33"/>
      <c r="D105" s="27"/>
      <c r="E105" s="28" t="str">
        <f t="shared" si="2"/>
        <v/>
      </c>
      <c r="F105" s="27" t="str">
        <f t="shared" si="3"/>
        <v/>
      </c>
    </row>
    <row r="106" spans="1:6" ht="15" hidden="1" customHeight="1">
      <c r="A106" s="35">
        <v>33</v>
      </c>
      <c r="B106" s="26">
        <f>NAMES!D40</f>
        <v>0</v>
      </c>
      <c r="C106" s="33"/>
      <c r="D106" s="27"/>
      <c r="E106" s="28" t="str">
        <f t="shared" si="2"/>
        <v/>
      </c>
      <c r="F106" s="27" t="str">
        <f t="shared" si="3"/>
        <v/>
      </c>
    </row>
    <row r="107" spans="1:6" ht="15" hidden="1" customHeight="1">
      <c r="A107" s="35">
        <v>34</v>
      </c>
      <c r="B107" s="26">
        <f>NAMES!D41</f>
        <v>0</v>
      </c>
      <c r="C107" s="33"/>
      <c r="D107" s="27"/>
      <c r="E107" s="28" t="str">
        <f t="shared" si="2"/>
        <v/>
      </c>
      <c r="F107" s="27" t="str">
        <f t="shared" si="3"/>
        <v/>
      </c>
    </row>
    <row r="108" spans="1:6" hidden="1">
      <c r="A108" s="35">
        <v>35</v>
      </c>
      <c r="B108" s="26">
        <f>NAMES!D42</f>
        <v>0</v>
      </c>
      <c r="C108" s="33"/>
      <c r="D108" s="27"/>
      <c r="E108" s="28" t="str">
        <f t="shared" si="2"/>
        <v/>
      </c>
      <c r="F108" s="27" t="str">
        <f t="shared" si="3"/>
        <v/>
      </c>
    </row>
    <row r="109" spans="1:6" hidden="1">
      <c r="A109" s="35">
        <v>36</v>
      </c>
      <c r="B109" s="26">
        <f>NAMES!D43</f>
        <v>0</v>
      </c>
      <c r="C109" s="33"/>
      <c r="D109" s="27"/>
      <c r="E109" s="28" t="str">
        <f t="shared" si="2"/>
        <v/>
      </c>
      <c r="F109" s="27" t="str">
        <f t="shared" si="3"/>
        <v/>
      </c>
    </row>
    <row r="110" spans="1:6" hidden="1">
      <c r="A110" s="35">
        <v>37</v>
      </c>
      <c r="B110" s="26">
        <f>NAMES!D44</f>
        <v>0</v>
      </c>
      <c r="C110" s="33"/>
      <c r="D110" s="27"/>
      <c r="E110" s="28" t="str">
        <f t="shared" si="2"/>
        <v/>
      </c>
      <c r="F110" s="27" t="str">
        <f t="shared" si="3"/>
        <v/>
      </c>
    </row>
    <row r="111" spans="1:6" hidden="1">
      <c r="A111" s="35">
        <v>38</v>
      </c>
      <c r="B111" s="26">
        <f>NAMES!D45</f>
        <v>0</v>
      </c>
      <c r="C111" s="33"/>
      <c r="D111" s="27"/>
      <c r="E111" s="28"/>
      <c r="F111" s="27" t="str">
        <f t="shared" si="3"/>
        <v/>
      </c>
    </row>
    <row r="112" spans="1:6" hidden="1">
      <c r="A112" s="35">
        <v>39</v>
      </c>
      <c r="B112" s="26">
        <f>NAMES!D46</f>
        <v>0</v>
      </c>
      <c r="C112" s="34"/>
      <c r="D112" s="27"/>
      <c r="E112" s="28" t="str">
        <f t="shared" ref="E112:E133" si="4">IFERROR(AVERAGE(C112:D112),"")</f>
        <v/>
      </c>
      <c r="F112" s="27" t="str">
        <f t="shared" si="3"/>
        <v/>
      </c>
    </row>
    <row r="113" spans="1:6" hidden="1">
      <c r="A113" s="35">
        <v>40</v>
      </c>
      <c r="B113" s="26">
        <f>NAMES!D47</f>
        <v>0</v>
      </c>
      <c r="C113" s="33"/>
      <c r="D113" s="27"/>
      <c r="E113" s="28" t="str">
        <f t="shared" si="4"/>
        <v/>
      </c>
      <c r="F113" s="27" t="str">
        <f t="shared" si="3"/>
        <v/>
      </c>
    </row>
    <row r="114" spans="1:6" hidden="1">
      <c r="A114" s="35">
        <v>41</v>
      </c>
      <c r="B114" s="26">
        <f>NAMES!D48</f>
        <v>0</v>
      </c>
      <c r="C114" s="34"/>
      <c r="D114" s="27"/>
      <c r="E114" s="28" t="str">
        <f t="shared" si="4"/>
        <v/>
      </c>
      <c r="F114" s="27" t="str">
        <f t="shared" si="3"/>
        <v/>
      </c>
    </row>
    <row r="115" spans="1:6" hidden="1">
      <c r="A115" s="35">
        <v>42</v>
      </c>
      <c r="B115" s="26">
        <f>NAMES!D49</f>
        <v>0</v>
      </c>
      <c r="C115" s="38"/>
      <c r="D115" s="27"/>
      <c r="E115" s="28" t="str">
        <f t="shared" si="4"/>
        <v/>
      </c>
      <c r="F115" s="27" t="str">
        <f t="shared" si="3"/>
        <v/>
      </c>
    </row>
    <row r="116" spans="1:6" hidden="1">
      <c r="A116" s="35">
        <v>43</v>
      </c>
      <c r="B116" s="26">
        <f>NAMES!D50</f>
        <v>0</v>
      </c>
      <c r="C116" s="32"/>
      <c r="D116" s="27"/>
      <c r="E116" s="28" t="str">
        <f t="shared" si="4"/>
        <v/>
      </c>
      <c r="F116" s="27" t="str">
        <f t="shared" si="3"/>
        <v/>
      </c>
    </row>
    <row r="117" spans="1:6" hidden="1">
      <c r="A117" s="35">
        <v>44</v>
      </c>
      <c r="B117" s="26">
        <f>NAMES!D51</f>
        <v>0</v>
      </c>
      <c r="C117" s="33"/>
      <c r="D117" s="27"/>
      <c r="E117" s="28" t="str">
        <f t="shared" si="4"/>
        <v/>
      </c>
      <c r="F117" s="27" t="str">
        <f t="shared" si="3"/>
        <v/>
      </c>
    </row>
    <row r="118" spans="1:6" hidden="1">
      <c r="A118" s="35">
        <v>45</v>
      </c>
      <c r="B118" s="26">
        <f>NAMES!D52</f>
        <v>0</v>
      </c>
      <c r="C118" s="34"/>
      <c r="D118" s="27"/>
      <c r="E118" s="28" t="str">
        <f t="shared" si="4"/>
        <v/>
      </c>
      <c r="F118" s="27" t="str">
        <f t="shared" si="3"/>
        <v/>
      </c>
    </row>
    <row r="119" spans="1:6" hidden="1">
      <c r="A119" s="35">
        <v>46</v>
      </c>
      <c r="B119" s="26">
        <f>NAMES!D53</f>
        <v>0</v>
      </c>
      <c r="C119" s="38"/>
      <c r="D119" s="27"/>
      <c r="E119" s="28" t="str">
        <f t="shared" si="4"/>
        <v/>
      </c>
      <c r="F119" s="27" t="str">
        <f t="shared" si="3"/>
        <v/>
      </c>
    </row>
    <row r="120" spans="1:6" hidden="1">
      <c r="A120" s="35">
        <v>47</v>
      </c>
      <c r="B120" s="26">
        <f>NAMES!D54</f>
        <v>0</v>
      </c>
      <c r="C120" s="38"/>
      <c r="D120" s="27"/>
      <c r="E120" s="28" t="str">
        <f t="shared" si="4"/>
        <v/>
      </c>
      <c r="F120" s="27" t="str">
        <f t="shared" si="3"/>
        <v/>
      </c>
    </row>
    <row r="121" spans="1:6" hidden="1">
      <c r="A121" s="35">
        <v>48</v>
      </c>
      <c r="B121" s="26">
        <f>NAMES!D55</f>
        <v>0</v>
      </c>
      <c r="C121" s="38"/>
      <c r="D121" s="27"/>
      <c r="E121" s="28" t="str">
        <f t="shared" si="4"/>
        <v/>
      </c>
      <c r="F121" s="27" t="str">
        <f t="shared" si="3"/>
        <v/>
      </c>
    </row>
    <row r="122" spans="1:6" hidden="1">
      <c r="A122" s="35">
        <v>49</v>
      </c>
      <c r="B122" s="26">
        <f>NAMES!D56</f>
        <v>0</v>
      </c>
      <c r="C122" s="38"/>
      <c r="D122" s="27"/>
      <c r="E122" s="28" t="str">
        <f t="shared" si="4"/>
        <v/>
      </c>
      <c r="F122" s="27" t="str">
        <f t="shared" si="3"/>
        <v/>
      </c>
    </row>
    <row r="123" spans="1:6" hidden="1">
      <c r="A123" s="35">
        <v>50</v>
      </c>
      <c r="B123" s="26">
        <f>NAMES!D57</f>
        <v>0</v>
      </c>
      <c r="C123" s="38"/>
      <c r="D123" s="27"/>
      <c r="E123" s="28" t="str">
        <f t="shared" si="4"/>
        <v/>
      </c>
      <c r="F123" s="27" t="str">
        <f t="shared" si="3"/>
        <v/>
      </c>
    </row>
    <row r="124" spans="1:6" hidden="1">
      <c r="A124" s="35">
        <v>51</v>
      </c>
      <c r="B124" s="26">
        <f>NAMES!D58</f>
        <v>0</v>
      </c>
      <c r="C124" s="38"/>
      <c r="D124" s="27"/>
      <c r="E124" s="28" t="str">
        <f t="shared" si="4"/>
        <v/>
      </c>
      <c r="F124" s="27" t="str">
        <f t="shared" si="3"/>
        <v/>
      </c>
    </row>
    <row r="125" spans="1:6" hidden="1">
      <c r="A125" s="35">
        <v>52</v>
      </c>
      <c r="B125" s="26">
        <f>NAMES!D59</f>
        <v>0</v>
      </c>
      <c r="C125" s="38"/>
      <c r="D125" s="27"/>
      <c r="E125" s="28" t="str">
        <f t="shared" si="4"/>
        <v/>
      </c>
      <c r="F125" s="27" t="str">
        <f t="shared" si="3"/>
        <v/>
      </c>
    </row>
    <row r="126" spans="1:6" hidden="1">
      <c r="A126" s="35">
        <v>53</v>
      </c>
      <c r="B126" s="26">
        <f>NAMES!D60</f>
        <v>0</v>
      </c>
      <c r="C126" s="38"/>
      <c r="D126" s="27"/>
      <c r="E126" s="28" t="str">
        <f t="shared" si="4"/>
        <v/>
      </c>
      <c r="F126" s="27" t="str">
        <f t="shared" si="3"/>
        <v/>
      </c>
    </row>
    <row r="127" spans="1:6" hidden="1">
      <c r="A127" s="35">
        <v>54</v>
      </c>
      <c r="B127" s="26">
        <f>NAMES!D61</f>
        <v>0</v>
      </c>
      <c r="C127" s="38"/>
      <c r="D127" s="27"/>
      <c r="E127" s="28" t="str">
        <f t="shared" si="4"/>
        <v/>
      </c>
      <c r="F127" s="27" t="str">
        <f t="shared" si="3"/>
        <v/>
      </c>
    </row>
    <row r="128" spans="1:6" hidden="1">
      <c r="A128" s="35">
        <v>55</v>
      </c>
      <c r="B128" s="26">
        <f>NAMES!D62</f>
        <v>0</v>
      </c>
      <c r="C128" s="38"/>
      <c r="D128" s="27"/>
      <c r="E128" s="28" t="str">
        <f t="shared" si="4"/>
        <v/>
      </c>
      <c r="F128" s="27" t="str">
        <f t="shared" si="3"/>
        <v/>
      </c>
    </row>
    <row r="129" spans="1:6" hidden="1">
      <c r="A129" s="35">
        <v>56</v>
      </c>
      <c r="B129" s="26">
        <f>NAMES!D63</f>
        <v>0</v>
      </c>
      <c r="C129" s="38"/>
      <c r="D129" s="27"/>
      <c r="E129" s="28" t="str">
        <f t="shared" si="4"/>
        <v/>
      </c>
      <c r="F129" s="27" t="str">
        <f t="shared" si="3"/>
        <v/>
      </c>
    </row>
    <row r="130" spans="1:6" hidden="1">
      <c r="A130" s="35">
        <v>57</v>
      </c>
      <c r="B130" s="26">
        <f>NAMES!D64</f>
        <v>0</v>
      </c>
      <c r="C130" s="38"/>
      <c r="D130" s="27"/>
      <c r="E130" s="28" t="str">
        <f t="shared" si="4"/>
        <v/>
      </c>
      <c r="F130" s="27" t="str">
        <f t="shared" si="3"/>
        <v/>
      </c>
    </row>
    <row r="131" spans="1:6" hidden="1">
      <c r="A131" s="35">
        <v>58</v>
      </c>
      <c r="B131" s="26">
        <f>NAMES!D65</f>
        <v>0</v>
      </c>
      <c r="C131" s="38"/>
      <c r="D131" s="27"/>
      <c r="E131" s="28" t="str">
        <f t="shared" si="4"/>
        <v/>
      </c>
      <c r="F131" s="27" t="str">
        <f t="shared" si="3"/>
        <v/>
      </c>
    </row>
    <row r="132" spans="1:6" hidden="1">
      <c r="A132" s="35">
        <v>59</v>
      </c>
      <c r="B132" s="26">
        <f>NAMES!D66</f>
        <v>0</v>
      </c>
      <c r="C132" s="38"/>
      <c r="D132" s="27"/>
      <c r="E132" s="28" t="str">
        <f t="shared" si="4"/>
        <v/>
      </c>
      <c r="F132" s="27" t="str">
        <f t="shared" si="3"/>
        <v/>
      </c>
    </row>
    <row r="133" spans="1:6" hidden="1">
      <c r="A133" s="35">
        <v>60</v>
      </c>
      <c r="B133" s="26">
        <f>NAMES!D67</f>
        <v>0</v>
      </c>
      <c r="C133" s="38"/>
      <c r="D133" s="27"/>
      <c r="E133" s="28" t="str">
        <f t="shared" si="4"/>
        <v/>
      </c>
      <c r="F133" s="27" t="str">
        <f t="shared" si="3"/>
        <v/>
      </c>
    </row>
    <row r="134" spans="1:6" ht="15">
      <c r="A134" s="39"/>
      <c r="B134" s="40"/>
      <c r="C134" s="121"/>
      <c r="D134" s="74"/>
      <c r="E134" s="74"/>
      <c r="F134" s="75"/>
    </row>
    <row r="135" spans="1:6" ht="15">
      <c r="A135" s="41"/>
      <c r="B135" s="42" t="s">
        <v>119</v>
      </c>
      <c r="C135" s="41">
        <f t="shared" ref="C135:E135" si="5">COUNT(C74:C133,C13:C72)</f>
        <v>52</v>
      </c>
      <c r="D135" s="41">
        <f t="shared" si="5"/>
        <v>52</v>
      </c>
      <c r="E135" s="41">
        <f t="shared" si="5"/>
        <v>52</v>
      </c>
      <c r="F135" s="41"/>
    </row>
    <row r="136" spans="1:6" ht="15">
      <c r="A136" s="41"/>
      <c r="B136" s="42" t="s">
        <v>120</v>
      </c>
      <c r="C136" s="43">
        <f t="shared" ref="C136:E136" si="6">IFERROR((SUM(C74:C133,C13:C72))/C135,"")</f>
        <v>90.038461538461533</v>
      </c>
      <c r="D136" s="43">
        <f t="shared" si="6"/>
        <v>90.480769230769226</v>
      </c>
      <c r="E136" s="43">
        <f t="shared" si="6"/>
        <v>90.259615384615387</v>
      </c>
      <c r="F136" s="44"/>
    </row>
    <row r="137" spans="1:6" ht="15">
      <c r="A137" s="41"/>
      <c r="B137" s="42" t="s">
        <v>121</v>
      </c>
      <c r="C137" s="41">
        <v>2</v>
      </c>
      <c r="D137" s="41">
        <v>2</v>
      </c>
      <c r="E137" s="41"/>
      <c r="F137" s="41"/>
    </row>
    <row r="138" spans="1:6" ht="15">
      <c r="A138" s="41"/>
      <c r="B138" s="45" t="s">
        <v>122</v>
      </c>
      <c r="C138" s="41"/>
      <c r="D138" s="41"/>
      <c r="E138" s="41"/>
      <c r="F138" s="41"/>
    </row>
    <row r="139" spans="1:6" ht="15">
      <c r="A139" s="41"/>
      <c r="B139" s="46" t="s">
        <v>123</v>
      </c>
      <c r="C139" s="41"/>
      <c r="D139" s="41"/>
      <c r="E139" s="41"/>
      <c r="F139" s="41"/>
    </row>
    <row r="140" spans="1:6" ht="15">
      <c r="A140" s="41"/>
      <c r="B140" s="46" t="s">
        <v>124</v>
      </c>
      <c r="C140" s="41"/>
      <c r="D140" s="41"/>
      <c r="E140" s="41"/>
      <c r="F140" s="41"/>
    </row>
  </sheetData>
  <mergeCells count="13">
    <mergeCell ref="C134:F134"/>
    <mergeCell ref="A1:F1"/>
    <mergeCell ref="A2:F2"/>
    <mergeCell ref="A4:F4"/>
    <mergeCell ref="A5:F5"/>
    <mergeCell ref="A6:F6"/>
    <mergeCell ref="A8:A11"/>
    <mergeCell ref="B8:B11"/>
    <mergeCell ref="A7:F7"/>
    <mergeCell ref="E8:F9"/>
    <mergeCell ref="F10:F11"/>
    <mergeCell ref="C12:F12"/>
    <mergeCell ref="C73:F73"/>
  </mergeCells>
  <printOptions horizontalCentered="1" verticalCentered="1"/>
  <pageMargins left="0.27559055118110237" right="0.27559055118110237" top="0.39370078740157483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40"/>
  <sheetViews>
    <sheetView topLeftCell="A50" workbookViewId="0">
      <selection activeCell="A80" sqref="A80:XFD133"/>
    </sheetView>
  </sheetViews>
  <sheetFormatPr defaultColWidth="12.5703125" defaultRowHeight="15.75" customHeight="1"/>
  <cols>
    <col min="1" max="1" width="3.42578125" customWidth="1"/>
    <col min="2" max="2" width="35" customWidth="1"/>
    <col min="3" max="3" width="26.140625" customWidth="1"/>
    <col min="4" max="4" width="27.85546875" customWidth="1"/>
    <col min="5" max="5" width="12.28515625" customWidth="1"/>
    <col min="6" max="6" width="11.85546875" customWidth="1"/>
  </cols>
  <sheetData>
    <row r="1" spans="1:6" ht="15" customHeight="1">
      <c r="A1" s="122" t="s">
        <v>105</v>
      </c>
      <c r="B1" s="86"/>
      <c r="C1" s="86"/>
      <c r="D1" s="86"/>
      <c r="E1" s="86"/>
      <c r="F1" s="86"/>
    </row>
    <row r="2" spans="1:6" ht="15" customHeight="1">
      <c r="A2" s="122" t="s">
        <v>106</v>
      </c>
      <c r="B2" s="86"/>
      <c r="C2" s="86"/>
      <c r="D2" s="86"/>
      <c r="E2" s="86"/>
      <c r="F2" s="86"/>
    </row>
    <row r="3" spans="1:6" ht="15" customHeight="1">
      <c r="A3" s="3"/>
      <c r="B3" s="3"/>
      <c r="C3" s="3"/>
      <c r="D3" s="3"/>
      <c r="E3" s="3"/>
      <c r="F3" s="3"/>
    </row>
    <row r="4" spans="1:6" ht="23.25">
      <c r="A4" s="123" t="s">
        <v>107</v>
      </c>
      <c r="B4" s="86"/>
      <c r="C4" s="86"/>
      <c r="D4" s="86"/>
      <c r="E4" s="86"/>
      <c r="F4" s="86"/>
    </row>
    <row r="5" spans="1:6" ht="14.25" customHeight="1">
      <c r="A5" s="122"/>
      <c r="B5" s="86"/>
      <c r="C5" s="86"/>
      <c r="D5" s="86"/>
      <c r="E5" s="86"/>
      <c r="F5" s="86"/>
    </row>
    <row r="6" spans="1:6" ht="18.75">
      <c r="A6" s="124" t="s">
        <v>108</v>
      </c>
      <c r="B6" s="86"/>
      <c r="C6" s="86"/>
      <c r="D6" s="86"/>
      <c r="E6" s="86"/>
      <c r="F6" s="86"/>
    </row>
    <row r="7" spans="1:6" ht="15" customHeight="1">
      <c r="A7" s="122" t="s">
        <v>109</v>
      </c>
      <c r="B7" s="86"/>
      <c r="C7" s="86"/>
      <c r="D7" s="86"/>
      <c r="E7" s="86"/>
      <c r="F7" s="86"/>
    </row>
    <row r="8" spans="1:6" ht="14.25">
      <c r="A8" s="125"/>
      <c r="B8" s="128" t="s">
        <v>110</v>
      </c>
      <c r="C8" s="16" t="s">
        <v>111</v>
      </c>
      <c r="D8" s="17" t="str">
        <f>NAMES!C1</f>
        <v>12- TVL2</v>
      </c>
      <c r="E8" s="141" t="s">
        <v>125</v>
      </c>
      <c r="F8" s="131"/>
    </row>
    <row r="9" spans="1:6" ht="14.25">
      <c r="A9" s="139"/>
      <c r="B9" s="86"/>
      <c r="C9" s="18" t="s">
        <v>113</v>
      </c>
      <c r="D9" s="19"/>
      <c r="E9" s="132"/>
      <c r="F9" s="133"/>
    </row>
    <row r="10" spans="1:6" ht="15">
      <c r="A10" s="139"/>
      <c r="B10" s="86"/>
      <c r="C10" s="20" t="s">
        <v>114</v>
      </c>
      <c r="D10" s="21" t="s">
        <v>115</v>
      </c>
      <c r="E10" s="21" t="s">
        <v>116</v>
      </c>
      <c r="F10" s="134" t="s">
        <v>96</v>
      </c>
    </row>
    <row r="11" spans="1:6" ht="15">
      <c r="A11" s="140"/>
      <c r="B11" s="129"/>
      <c r="C11" s="22" t="s">
        <v>117</v>
      </c>
      <c r="D11" s="22" t="s">
        <v>117</v>
      </c>
      <c r="E11" s="22" t="s">
        <v>118</v>
      </c>
      <c r="F11" s="133"/>
    </row>
    <row r="12" spans="1:6" ht="15">
      <c r="A12" s="23"/>
      <c r="B12" s="24" t="s">
        <v>12</v>
      </c>
      <c r="C12" s="135"/>
      <c r="D12" s="136"/>
      <c r="E12" s="136"/>
      <c r="F12" s="137"/>
    </row>
    <row r="13" spans="1:6" ht="15.75" customHeight="1">
      <c r="A13" s="25" cm="1">
        <f t="array" ref="A13:A72">_xlfn.SEQUENCE(60,1,1,1)</f>
        <v>1</v>
      </c>
      <c r="B13" s="26" t="str">
        <f>NAMES!C8</f>
        <v>Anderson, Levi</v>
      </c>
      <c r="C13" s="27">
        <v>90</v>
      </c>
      <c r="D13" s="27">
        <v>89</v>
      </c>
      <c r="E13" s="28">
        <f t="shared" ref="E13:E72" si="0">IFERROR(AVERAGE(C13:D13),"")</f>
        <v>89.5</v>
      </c>
      <c r="F13" s="27" t="str">
        <f t="shared" ref="F13:F72" si="1">IF(E13="","",IF(E13&gt;=75,"PASSED","FAILED"))</f>
        <v>PASSED</v>
      </c>
    </row>
    <row r="14" spans="1:6">
      <c r="A14" s="25">
        <v>2</v>
      </c>
      <c r="B14" s="26" t="str">
        <f>NAMES!C9</f>
        <v>Barnes, Kyle</v>
      </c>
      <c r="C14" s="27">
        <v>80</v>
      </c>
      <c r="D14" s="27">
        <v>80</v>
      </c>
      <c r="E14" s="28">
        <f t="shared" si="0"/>
        <v>80</v>
      </c>
      <c r="F14" s="27" t="str">
        <f t="shared" si="1"/>
        <v>PASSED</v>
      </c>
    </row>
    <row r="15" spans="1:6" ht="15.75" customHeight="1">
      <c r="A15" s="25">
        <v>3</v>
      </c>
      <c r="B15" s="26" t="str">
        <f>NAMES!C10</f>
        <v>Bennett, Jackson</v>
      </c>
      <c r="C15" s="37">
        <v>82</v>
      </c>
      <c r="D15" s="27">
        <v>82</v>
      </c>
      <c r="E15" s="28">
        <f t="shared" si="0"/>
        <v>82</v>
      </c>
      <c r="F15" s="27" t="str">
        <f t="shared" si="1"/>
        <v>PASSED</v>
      </c>
    </row>
    <row r="16" spans="1:6" ht="15.75" customHeight="1">
      <c r="A16" s="25">
        <v>4</v>
      </c>
      <c r="B16" s="26" t="str">
        <f>NAMES!C11</f>
        <v>Brooks, Christian</v>
      </c>
      <c r="C16" s="31">
        <v>82</v>
      </c>
      <c r="D16" s="27">
        <v>82</v>
      </c>
      <c r="E16" s="28">
        <f t="shared" si="0"/>
        <v>82</v>
      </c>
      <c r="F16" s="27" t="str">
        <f t="shared" si="1"/>
        <v>PASSED</v>
      </c>
    </row>
    <row r="17" spans="1:6" ht="15.75" customHeight="1">
      <c r="A17" s="25">
        <v>5</v>
      </c>
      <c r="B17" s="26" t="str">
        <f>NAMES!C12</f>
        <v>Butler, Ryan</v>
      </c>
      <c r="C17" s="31">
        <v>80</v>
      </c>
      <c r="D17" s="27">
        <v>80</v>
      </c>
      <c r="E17" s="28">
        <f t="shared" si="0"/>
        <v>80</v>
      </c>
      <c r="F17" s="27" t="str">
        <f t="shared" si="1"/>
        <v>PASSED</v>
      </c>
    </row>
    <row r="18" spans="1:6" ht="15.75" customHeight="1">
      <c r="A18" s="25">
        <v>6</v>
      </c>
      <c r="B18" s="26" t="str">
        <f>NAMES!C13</f>
        <v>Clark, Daniel</v>
      </c>
      <c r="C18" s="31">
        <v>85</v>
      </c>
      <c r="D18" s="27">
        <v>85</v>
      </c>
      <c r="E18" s="28">
        <f t="shared" si="0"/>
        <v>85</v>
      </c>
      <c r="F18" s="27" t="str">
        <f t="shared" si="1"/>
        <v>PASSED</v>
      </c>
    </row>
    <row r="19" spans="1:6" ht="15.75" customHeight="1">
      <c r="A19" s="25">
        <v>7</v>
      </c>
      <c r="B19" s="26" t="str">
        <f>NAMES!C14</f>
        <v>Cole, Alexander</v>
      </c>
      <c r="C19" s="31"/>
      <c r="D19" s="27"/>
      <c r="E19" s="28" t="str">
        <f t="shared" si="0"/>
        <v/>
      </c>
      <c r="F19" s="27" t="str">
        <f t="shared" si="1"/>
        <v/>
      </c>
    </row>
    <row r="20" spans="1:6" ht="15.75" customHeight="1">
      <c r="A20" s="25">
        <v>8</v>
      </c>
      <c r="B20" s="26" t="str">
        <f>NAMES!C15</f>
        <v>Coleman, Thomas</v>
      </c>
      <c r="C20" s="32">
        <v>88</v>
      </c>
      <c r="D20" s="27">
        <v>88</v>
      </c>
      <c r="E20" s="28">
        <f t="shared" si="0"/>
        <v>88</v>
      </c>
      <c r="F20" s="27" t="str">
        <f t="shared" si="1"/>
        <v>PASSED</v>
      </c>
    </row>
    <row r="21" spans="1:6" ht="15.75" customHeight="1">
      <c r="A21" s="25">
        <v>9</v>
      </c>
      <c r="B21" s="26" t="str">
        <f>NAMES!C16</f>
        <v>Cox, Anthony</v>
      </c>
      <c r="C21" s="33">
        <v>88</v>
      </c>
      <c r="D21" s="27">
        <v>88</v>
      </c>
      <c r="E21" s="28">
        <f t="shared" si="0"/>
        <v>88</v>
      </c>
      <c r="F21" s="27" t="str">
        <f t="shared" si="1"/>
        <v>PASSED</v>
      </c>
    </row>
    <row r="22" spans="1:6" ht="15" customHeight="1">
      <c r="A22" s="25">
        <v>10</v>
      </c>
      <c r="B22" s="26" t="str">
        <f>NAMES!C17</f>
        <v>Dixon, Samuel</v>
      </c>
      <c r="C22" s="33">
        <v>80</v>
      </c>
      <c r="D22" s="27">
        <v>80</v>
      </c>
      <c r="E22" s="28">
        <f t="shared" si="0"/>
        <v>80</v>
      </c>
      <c r="F22" s="27" t="str">
        <f t="shared" si="1"/>
        <v>PASSED</v>
      </c>
    </row>
    <row r="23" spans="1:6" ht="15.75" customHeight="1">
      <c r="A23" s="25">
        <v>11</v>
      </c>
      <c r="B23" s="26" t="str">
        <f>NAMES!C18</f>
        <v>Evans, Tyler</v>
      </c>
      <c r="C23" s="33">
        <v>82</v>
      </c>
      <c r="D23" s="27">
        <v>82</v>
      </c>
      <c r="E23" s="28">
        <f t="shared" si="0"/>
        <v>82</v>
      </c>
      <c r="F23" s="27" t="str">
        <f t="shared" si="1"/>
        <v>PASSED</v>
      </c>
    </row>
    <row r="24" spans="1:6" ht="15.75" customHeight="1">
      <c r="A24" s="25">
        <v>12</v>
      </c>
      <c r="B24" s="26" t="str">
        <f>NAMES!C19</f>
        <v>Foster, Sebastian</v>
      </c>
      <c r="C24" s="32">
        <v>82</v>
      </c>
      <c r="D24" s="27">
        <v>82</v>
      </c>
      <c r="E24" s="28">
        <f t="shared" si="0"/>
        <v>82</v>
      </c>
      <c r="F24" s="27" t="str">
        <f t="shared" si="1"/>
        <v>PASSED</v>
      </c>
    </row>
    <row r="25" spans="1:6" ht="15.75" customHeight="1">
      <c r="A25" s="25">
        <v>13</v>
      </c>
      <c r="B25" s="26" t="str">
        <f>NAMES!C20</f>
        <v>Foster, Zachary</v>
      </c>
      <c r="C25" s="33">
        <v>82</v>
      </c>
      <c r="D25" s="27">
        <v>82</v>
      </c>
      <c r="E25" s="28">
        <f t="shared" si="0"/>
        <v>82</v>
      </c>
      <c r="F25" s="27" t="str">
        <f t="shared" si="1"/>
        <v>PASSED</v>
      </c>
    </row>
    <row r="26" spans="1:6" ht="15.75" customHeight="1">
      <c r="A26" s="25">
        <v>14</v>
      </c>
      <c r="B26" s="26" t="str">
        <f>NAMES!C21</f>
        <v>Griffin, Matthew</v>
      </c>
      <c r="C26" s="33">
        <v>82</v>
      </c>
      <c r="D26" s="27">
        <v>82</v>
      </c>
      <c r="E26" s="28">
        <f t="shared" si="0"/>
        <v>82</v>
      </c>
      <c r="F26" s="27" t="str">
        <f t="shared" si="1"/>
        <v>PASSED</v>
      </c>
    </row>
    <row r="27" spans="1:6" ht="15.75" customHeight="1">
      <c r="A27" s="25">
        <v>15</v>
      </c>
      <c r="B27" s="26" t="str">
        <f>NAMES!C22</f>
        <v>Hayes, Gabriel</v>
      </c>
      <c r="C27" s="27">
        <v>87</v>
      </c>
      <c r="D27" s="27">
        <v>87</v>
      </c>
      <c r="E27" s="28">
        <f t="shared" si="0"/>
        <v>87</v>
      </c>
      <c r="F27" s="27" t="str">
        <f t="shared" si="1"/>
        <v>PASSED</v>
      </c>
    </row>
    <row r="28" spans="1:6" ht="15.75" customHeight="1">
      <c r="A28" s="25">
        <v>16</v>
      </c>
      <c r="B28" s="26" t="str">
        <f>NAMES!C23</f>
        <v>Hayes, Timothy</v>
      </c>
      <c r="C28" s="27">
        <v>85</v>
      </c>
      <c r="D28" s="27">
        <v>86</v>
      </c>
      <c r="E28" s="28">
        <f t="shared" si="0"/>
        <v>85.5</v>
      </c>
      <c r="F28" s="27" t="str">
        <f t="shared" si="1"/>
        <v>PASSED</v>
      </c>
    </row>
    <row r="29" spans="1:6" ht="15" customHeight="1">
      <c r="A29" s="25">
        <v>17</v>
      </c>
      <c r="B29" s="26" t="str">
        <f>NAMES!C24</f>
        <v>Hughes, James</v>
      </c>
      <c r="C29" s="27">
        <v>82</v>
      </c>
      <c r="D29" s="27">
        <v>82</v>
      </c>
      <c r="E29" s="28">
        <f t="shared" si="0"/>
        <v>82</v>
      </c>
      <c r="F29" s="27" t="str">
        <f t="shared" si="1"/>
        <v>PASSED</v>
      </c>
    </row>
    <row r="30" spans="1:6" ht="15" customHeight="1">
      <c r="A30" s="25">
        <v>18</v>
      </c>
      <c r="B30" s="26" t="str">
        <f>NAMES!C25</f>
        <v>Jenkins, Michael</v>
      </c>
      <c r="C30" s="27">
        <v>86</v>
      </c>
      <c r="D30" s="27">
        <v>86</v>
      </c>
      <c r="E30" s="28">
        <f t="shared" si="0"/>
        <v>86</v>
      </c>
      <c r="F30" s="27" t="str">
        <f t="shared" si="1"/>
        <v>PASSED</v>
      </c>
    </row>
    <row r="31" spans="1:6" ht="15" customHeight="1">
      <c r="A31" s="25">
        <v>19</v>
      </c>
      <c r="B31" s="26" t="str">
        <f>NAMES!C26</f>
        <v>King, Brian</v>
      </c>
      <c r="C31" s="27">
        <v>80</v>
      </c>
      <c r="D31" s="27">
        <v>80</v>
      </c>
      <c r="E31" s="28">
        <f t="shared" si="0"/>
        <v>80</v>
      </c>
      <c r="F31" s="27" t="str">
        <f t="shared" si="1"/>
        <v>PASSED</v>
      </c>
    </row>
    <row r="32" spans="1:6" ht="15" customHeight="1">
      <c r="A32" s="25">
        <v>20</v>
      </c>
      <c r="B32" s="26" t="str">
        <f>NAMES!C27</f>
        <v>Mitchell, Caleb</v>
      </c>
      <c r="C32" s="27">
        <v>80</v>
      </c>
      <c r="D32" s="27">
        <v>80</v>
      </c>
      <c r="E32" s="28">
        <f t="shared" si="0"/>
        <v>80</v>
      </c>
      <c r="F32" s="27" t="str">
        <f t="shared" si="1"/>
        <v>PASSED</v>
      </c>
    </row>
    <row r="33" spans="1:6" ht="15" customHeight="1">
      <c r="A33" s="25">
        <v>21</v>
      </c>
      <c r="B33" s="26" t="str">
        <f>NAMES!C28</f>
        <v>Mitchell, Jeremy</v>
      </c>
      <c r="C33" s="27">
        <v>84</v>
      </c>
      <c r="D33" s="27">
        <v>91</v>
      </c>
      <c r="E33" s="28">
        <f t="shared" si="0"/>
        <v>87.5</v>
      </c>
      <c r="F33" s="27" t="str">
        <f t="shared" si="1"/>
        <v>PASSED</v>
      </c>
    </row>
    <row r="34" spans="1:6" ht="15" customHeight="1">
      <c r="A34" s="25">
        <v>22</v>
      </c>
      <c r="B34" s="26" t="str">
        <f>NAMES!C29</f>
        <v>Morgan, Isaac</v>
      </c>
      <c r="C34" s="27">
        <v>84</v>
      </c>
      <c r="D34" s="27">
        <v>84</v>
      </c>
      <c r="E34" s="28">
        <f t="shared" si="0"/>
        <v>84</v>
      </c>
      <c r="F34" s="27" t="str">
        <f t="shared" si="1"/>
        <v>PASSED</v>
      </c>
    </row>
    <row r="35" spans="1:6" ht="15" customHeight="1">
      <c r="A35" s="25">
        <v>23</v>
      </c>
      <c r="B35" s="26" t="str">
        <f>NAMES!C30</f>
        <v>Morris, Aaron</v>
      </c>
      <c r="C35" s="27">
        <v>82</v>
      </c>
      <c r="D35" s="27">
        <v>83</v>
      </c>
      <c r="E35" s="28">
        <f t="shared" si="0"/>
        <v>82.5</v>
      </c>
      <c r="F35" s="27" t="str">
        <f t="shared" si="1"/>
        <v>PASSED</v>
      </c>
    </row>
    <row r="36" spans="1:6" ht="15" customHeight="1">
      <c r="A36" s="25">
        <v>24</v>
      </c>
      <c r="B36" s="26" t="str">
        <f>NAMES!C31</f>
        <v>Murphy, David</v>
      </c>
      <c r="C36" s="27">
        <v>83</v>
      </c>
      <c r="D36" s="27">
        <v>86</v>
      </c>
      <c r="E36" s="28">
        <f t="shared" si="0"/>
        <v>84.5</v>
      </c>
      <c r="F36" s="27" t="str">
        <f t="shared" si="1"/>
        <v>PASSED</v>
      </c>
    </row>
    <row r="37" spans="1:6" ht="15" customHeight="1">
      <c r="A37" s="25">
        <v>25</v>
      </c>
      <c r="B37" s="26" t="str">
        <f>NAMES!C32</f>
        <v>Patterson, Joshua</v>
      </c>
      <c r="C37" s="27">
        <v>80</v>
      </c>
      <c r="D37" s="27">
        <v>80</v>
      </c>
      <c r="E37" s="28">
        <f t="shared" si="0"/>
        <v>80</v>
      </c>
      <c r="F37" s="27" t="str">
        <f t="shared" si="1"/>
        <v>PASSED</v>
      </c>
    </row>
    <row r="38" spans="1:6" ht="15" customHeight="1">
      <c r="A38" s="25">
        <v>26</v>
      </c>
      <c r="B38" s="26" t="str">
        <f>NAMES!C33</f>
        <v>Perry, Richard</v>
      </c>
      <c r="C38" s="27">
        <v>84</v>
      </c>
      <c r="D38" s="27">
        <v>84</v>
      </c>
      <c r="E38" s="28">
        <f t="shared" si="0"/>
        <v>84</v>
      </c>
      <c r="F38" s="27" t="str">
        <f t="shared" si="1"/>
        <v>PASSED</v>
      </c>
    </row>
    <row r="39" spans="1:6" ht="15" customHeight="1">
      <c r="A39" s="25">
        <v>27</v>
      </c>
      <c r="B39" s="26" t="str">
        <f>NAMES!C34</f>
        <v>Peterson, Logan</v>
      </c>
      <c r="C39" s="27">
        <v>82</v>
      </c>
      <c r="D39" s="27">
        <v>83</v>
      </c>
      <c r="E39" s="28">
        <f t="shared" si="0"/>
        <v>82.5</v>
      </c>
      <c r="F39" s="27" t="str">
        <f t="shared" si="1"/>
        <v>PASSED</v>
      </c>
    </row>
    <row r="40" spans="1:6" ht="15" customHeight="1">
      <c r="A40" s="25">
        <v>28</v>
      </c>
      <c r="B40" s="26" t="str">
        <f>NAMES!C35</f>
        <v>Powell, Nathan</v>
      </c>
      <c r="C40" s="27">
        <v>93</v>
      </c>
      <c r="D40" s="27">
        <v>93</v>
      </c>
      <c r="E40" s="28">
        <f t="shared" si="0"/>
        <v>93</v>
      </c>
      <c r="F40" s="27" t="str">
        <f t="shared" si="1"/>
        <v>PASSED</v>
      </c>
    </row>
    <row r="41" spans="1:6" ht="15" customHeight="1">
      <c r="A41" s="25">
        <v>29</v>
      </c>
      <c r="B41" s="26" t="str">
        <f>NAMES!C36</f>
        <v>Price, Christopher</v>
      </c>
      <c r="C41" s="27">
        <v>87</v>
      </c>
      <c r="D41" s="27">
        <v>87</v>
      </c>
      <c r="E41" s="28">
        <f t="shared" si="0"/>
        <v>87</v>
      </c>
      <c r="F41" s="27" t="str">
        <f t="shared" si="1"/>
        <v>PASSED</v>
      </c>
    </row>
    <row r="42" spans="1:6" ht="15" customHeight="1">
      <c r="A42" s="25">
        <v>30</v>
      </c>
      <c r="B42" s="26" t="str">
        <f>NAMES!C37</f>
        <v>Ramirez, Kevin</v>
      </c>
      <c r="C42" s="27">
        <v>80</v>
      </c>
      <c r="D42" s="27">
        <v>80</v>
      </c>
      <c r="E42" s="28">
        <f t="shared" si="0"/>
        <v>80</v>
      </c>
      <c r="F42" s="27" t="str">
        <f t="shared" si="1"/>
        <v>PASSED</v>
      </c>
    </row>
    <row r="43" spans="1:6" ht="15" customHeight="1">
      <c r="A43" s="25">
        <v>31</v>
      </c>
      <c r="B43" s="26" t="str">
        <f>NAMES!C38</f>
        <v>Reed, Patrick</v>
      </c>
      <c r="C43" s="27">
        <v>88</v>
      </c>
      <c r="D43" s="27">
        <v>90</v>
      </c>
      <c r="E43" s="28">
        <f t="shared" si="0"/>
        <v>89</v>
      </c>
      <c r="F43" s="27" t="str">
        <f t="shared" si="1"/>
        <v>PASSED</v>
      </c>
    </row>
    <row r="44" spans="1:6" ht="15" customHeight="1">
      <c r="A44" s="25">
        <v>32</v>
      </c>
      <c r="B44" s="26" t="str">
        <f>NAMES!C39</f>
        <v>Reed, William</v>
      </c>
      <c r="C44" s="27">
        <v>82</v>
      </c>
      <c r="D44" s="27">
        <v>82</v>
      </c>
      <c r="E44" s="28">
        <f t="shared" si="0"/>
        <v>82</v>
      </c>
      <c r="F44" s="27" t="str">
        <f t="shared" si="1"/>
        <v>PASSED</v>
      </c>
    </row>
    <row r="45" spans="1:6" ht="15" customHeight="1">
      <c r="A45" s="25">
        <v>33</v>
      </c>
      <c r="B45" s="26" t="str">
        <f>NAMES!C40</f>
        <v>Reynolds, Owen</v>
      </c>
      <c r="C45" s="27">
        <v>82</v>
      </c>
      <c r="D45" s="27">
        <v>82</v>
      </c>
      <c r="E45" s="28">
        <f t="shared" si="0"/>
        <v>82</v>
      </c>
      <c r="F45" s="27" t="str">
        <f t="shared" si="1"/>
        <v>PASSED</v>
      </c>
    </row>
    <row r="46" spans="1:6" ht="15" customHeight="1">
      <c r="A46" s="25">
        <v>34</v>
      </c>
      <c r="B46" s="26" t="str">
        <f>NAMES!C41</f>
        <v>Rivera, Eric</v>
      </c>
      <c r="C46" s="27">
        <v>80</v>
      </c>
      <c r="D46" s="27">
        <v>80</v>
      </c>
      <c r="E46" s="28">
        <f t="shared" si="0"/>
        <v>80</v>
      </c>
      <c r="F46" s="27" t="str">
        <f t="shared" si="1"/>
        <v>PASSED</v>
      </c>
    </row>
    <row r="47" spans="1:6" ht="15" customHeight="1">
      <c r="A47" s="25">
        <v>35</v>
      </c>
      <c r="B47" s="26" t="str">
        <f>NAMES!C42</f>
        <v>Russell, Eli</v>
      </c>
      <c r="C47" s="27">
        <v>82</v>
      </c>
      <c r="D47" s="27">
        <v>82</v>
      </c>
      <c r="E47" s="28">
        <f t="shared" si="0"/>
        <v>82</v>
      </c>
      <c r="F47" s="27" t="str">
        <f t="shared" si="1"/>
        <v>PASSED</v>
      </c>
    </row>
    <row r="48" spans="1:6" ht="15" customHeight="1">
      <c r="A48" s="35">
        <v>36</v>
      </c>
      <c r="B48" s="26" t="str">
        <f>NAMES!C43</f>
        <v>Sanders, Charles</v>
      </c>
      <c r="C48" s="27">
        <v>82</v>
      </c>
      <c r="D48" s="27">
        <v>82</v>
      </c>
      <c r="E48" s="28">
        <f t="shared" si="0"/>
        <v>82</v>
      </c>
      <c r="F48" s="27" t="str">
        <f t="shared" si="1"/>
        <v>PASSED</v>
      </c>
    </row>
    <row r="49" spans="1:6" ht="15" customHeight="1">
      <c r="A49" s="35">
        <v>37</v>
      </c>
      <c r="B49" s="26" t="str">
        <f>NAMES!C44</f>
        <v>Sanders, Jason</v>
      </c>
      <c r="C49" s="27">
        <v>96</v>
      </c>
      <c r="D49" s="27">
        <v>96</v>
      </c>
      <c r="E49" s="28">
        <f t="shared" si="0"/>
        <v>96</v>
      </c>
      <c r="F49" s="27" t="str">
        <f t="shared" si="1"/>
        <v>PASSED</v>
      </c>
    </row>
    <row r="50" spans="1:6" ht="15" customHeight="1">
      <c r="A50" s="35">
        <v>38</v>
      </c>
      <c r="B50" s="26" t="str">
        <f>NAMES!C45</f>
        <v>Scott, Lucas</v>
      </c>
      <c r="C50" s="27">
        <v>83</v>
      </c>
      <c r="D50" s="27">
        <v>83</v>
      </c>
      <c r="E50" s="28">
        <f t="shared" si="0"/>
        <v>83</v>
      </c>
      <c r="F50" s="27" t="str">
        <f t="shared" si="1"/>
        <v>PASSED</v>
      </c>
    </row>
    <row r="51" spans="1:6" ht="15" customHeight="1">
      <c r="A51" s="35">
        <v>39</v>
      </c>
      <c r="B51" s="26" t="str">
        <f>NAMES!C46</f>
        <v>Simmons, Brandon</v>
      </c>
      <c r="C51" s="27">
        <v>94</v>
      </c>
      <c r="D51" s="27">
        <v>94</v>
      </c>
      <c r="E51" s="28">
        <f t="shared" si="0"/>
        <v>94</v>
      </c>
      <c r="F51" s="27" t="str">
        <f t="shared" si="1"/>
        <v>PASSED</v>
      </c>
    </row>
    <row r="52" spans="1:6" ht="15" customHeight="1">
      <c r="A52" s="35">
        <v>40</v>
      </c>
      <c r="B52" s="26" t="str">
        <f>NAMES!C47</f>
        <v>Simmons, Daniel</v>
      </c>
      <c r="C52" s="27">
        <v>80</v>
      </c>
      <c r="D52" s="27">
        <v>80</v>
      </c>
      <c r="E52" s="28">
        <f t="shared" si="0"/>
        <v>80</v>
      </c>
      <c r="F52" s="27" t="str">
        <f t="shared" si="1"/>
        <v>PASSED</v>
      </c>
    </row>
    <row r="53" spans="1:6" ht="15" customHeight="1">
      <c r="A53" s="35">
        <v>41</v>
      </c>
      <c r="B53" s="26" t="str">
        <f>NAMES!C48</f>
        <v>Simmons, Steven</v>
      </c>
      <c r="C53" s="27">
        <v>82</v>
      </c>
      <c r="D53" s="27">
        <v>82</v>
      </c>
      <c r="E53" s="28">
        <f t="shared" si="0"/>
        <v>82</v>
      </c>
      <c r="F53" s="27" t="str">
        <f t="shared" si="1"/>
        <v>PASSED</v>
      </c>
    </row>
    <row r="54" spans="1:6" ht="15" customHeight="1">
      <c r="A54" s="35">
        <v>42</v>
      </c>
      <c r="B54" s="26" t="str">
        <f>NAMES!C49</f>
        <v>Stewart, Joseph</v>
      </c>
      <c r="C54" s="27">
        <v>82</v>
      </c>
      <c r="D54" s="27">
        <v>82</v>
      </c>
      <c r="E54" s="28">
        <f t="shared" si="0"/>
        <v>82</v>
      </c>
      <c r="F54" s="27" t="str">
        <f t="shared" si="1"/>
        <v>PASSED</v>
      </c>
    </row>
    <row r="55" spans="1:6" ht="15" customHeight="1">
      <c r="A55" s="35">
        <v>43</v>
      </c>
      <c r="B55" s="26" t="str">
        <f>NAMES!C50</f>
        <v>Thompson, Andrew</v>
      </c>
      <c r="C55" s="27">
        <v>82</v>
      </c>
      <c r="D55" s="27">
        <v>82</v>
      </c>
      <c r="E55" s="28">
        <f t="shared" si="0"/>
        <v>82</v>
      </c>
      <c r="F55" s="27" t="str">
        <f t="shared" si="1"/>
        <v>PASSED</v>
      </c>
    </row>
    <row r="56" spans="1:6" ht="15" customHeight="1">
      <c r="A56" s="35">
        <v>44</v>
      </c>
      <c r="B56" s="26" t="str">
        <f>NAMES!C51</f>
        <v>Turner, Ethan</v>
      </c>
      <c r="C56" s="27">
        <v>88</v>
      </c>
      <c r="D56" s="27">
        <v>88</v>
      </c>
      <c r="E56" s="28">
        <f t="shared" si="0"/>
        <v>88</v>
      </c>
      <c r="F56" s="27" t="str">
        <f t="shared" si="1"/>
        <v>PASSED</v>
      </c>
    </row>
    <row r="57" spans="1:6" ht="15" customHeight="1">
      <c r="A57" s="35">
        <v>45</v>
      </c>
      <c r="B57" s="26" t="str">
        <f>NAMES!C52</f>
        <v>Ward, Jonathan</v>
      </c>
      <c r="C57" s="27">
        <v>92</v>
      </c>
      <c r="D57" s="27">
        <v>92</v>
      </c>
      <c r="E57" s="28">
        <f t="shared" si="0"/>
        <v>92</v>
      </c>
      <c r="F57" s="27" t="str">
        <f t="shared" si="1"/>
        <v>PASSED</v>
      </c>
    </row>
    <row r="58" spans="1:6" ht="15" customHeight="1">
      <c r="A58" s="35">
        <v>46</v>
      </c>
      <c r="B58" s="26" t="str">
        <f>NAMES!C53</f>
        <v>Watson, Justin</v>
      </c>
      <c r="C58" s="27">
        <v>95</v>
      </c>
      <c r="D58" s="27">
        <v>95</v>
      </c>
      <c r="E58" s="28">
        <f t="shared" si="0"/>
        <v>95</v>
      </c>
      <c r="F58" s="27" t="str">
        <f t="shared" si="1"/>
        <v>PASSED</v>
      </c>
    </row>
    <row r="59" spans="1:6" ht="15" customHeight="1">
      <c r="A59" s="35">
        <v>47</v>
      </c>
      <c r="B59" s="26" t="str">
        <f>NAMES!C54</f>
        <v>Wright, Henry</v>
      </c>
      <c r="C59" s="27">
        <v>82</v>
      </c>
      <c r="D59" s="27">
        <v>82</v>
      </c>
      <c r="E59" s="28">
        <f t="shared" si="0"/>
        <v>82</v>
      </c>
      <c r="F59" s="27" t="str">
        <f t="shared" si="1"/>
        <v>PASSED</v>
      </c>
    </row>
    <row r="60" spans="1:6" ht="15" customHeight="1">
      <c r="A60" s="35">
        <v>48</v>
      </c>
      <c r="B60" s="26" t="str">
        <f>NAMES!C55</f>
        <v>Young, Benjamin</v>
      </c>
      <c r="C60" s="27">
        <v>82</v>
      </c>
      <c r="D60" s="27">
        <v>82</v>
      </c>
      <c r="E60" s="28">
        <f t="shared" si="0"/>
        <v>82</v>
      </c>
      <c r="F60" s="27" t="str">
        <f t="shared" si="1"/>
        <v>PASSED</v>
      </c>
    </row>
    <row r="61" spans="1:6" ht="15" hidden="1" customHeight="1">
      <c r="A61" s="35">
        <v>49</v>
      </c>
      <c r="B61" s="26">
        <f>NAMES!C56</f>
        <v>0</v>
      </c>
      <c r="C61" s="27"/>
      <c r="D61" s="27"/>
      <c r="E61" s="28" t="str">
        <f t="shared" si="0"/>
        <v/>
      </c>
      <c r="F61" s="27" t="str">
        <f t="shared" si="1"/>
        <v/>
      </c>
    </row>
    <row r="62" spans="1:6" ht="15" hidden="1" customHeight="1">
      <c r="A62" s="35">
        <v>50</v>
      </c>
      <c r="B62" s="26">
        <f>NAMES!C57</f>
        <v>0</v>
      </c>
      <c r="C62" s="27"/>
      <c r="D62" s="27"/>
      <c r="E62" s="28" t="str">
        <f t="shared" si="0"/>
        <v/>
      </c>
      <c r="F62" s="27" t="str">
        <f t="shared" si="1"/>
        <v/>
      </c>
    </row>
    <row r="63" spans="1:6" ht="15" hidden="1" customHeight="1">
      <c r="A63" s="35">
        <v>51</v>
      </c>
      <c r="B63" s="26">
        <f>NAMES!C58</f>
        <v>0</v>
      </c>
      <c r="C63" s="27"/>
      <c r="D63" s="27"/>
      <c r="E63" s="28" t="str">
        <f t="shared" si="0"/>
        <v/>
      </c>
      <c r="F63" s="27" t="str">
        <f t="shared" si="1"/>
        <v/>
      </c>
    </row>
    <row r="64" spans="1:6" ht="15" hidden="1" customHeight="1">
      <c r="A64" s="35">
        <v>52</v>
      </c>
      <c r="B64" s="26">
        <f>NAMES!C59</f>
        <v>0</v>
      </c>
      <c r="C64" s="27"/>
      <c r="D64" s="27"/>
      <c r="E64" s="28" t="str">
        <f t="shared" si="0"/>
        <v/>
      </c>
      <c r="F64" s="27" t="str">
        <f t="shared" si="1"/>
        <v/>
      </c>
    </row>
    <row r="65" spans="1:6" ht="15" hidden="1" customHeight="1">
      <c r="A65" s="35">
        <v>53</v>
      </c>
      <c r="B65" s="26">
        <f>NAMES!C60</f>
        <v>0</v>
      </c>
      <c r="C65" s="27"/>
      <c r="D65" s="27"/>
      <c r="E65" s="28" t="str">
        <f t="shared" si="0"/>
        <v/>
      </c>
      <c r="F65" s="27" t="str">
        <f t="shared" si="1"/>
        <v/>
      </c>
    </row>
    <row r="66" spans="1:6" ht="15" hidden="1" customHeight="1">
      <c r="A66" s="35">
        <v>54</v>
      </c>
      <c r="B66" s="26">
        <f>NAMES!C61</f>
        <v>0</v>
      </c>
      <c r="C66" s="27"/>
      <c r="D66" s="27"/>
      <c r="E66" s="28" t="str">
        <f t="shared" si="0"/>
        <v/>
      </c>
      <c r="F66" s="27" t="str">
        <f t="shared" si="1"/>
        <v/>
      </c>
    </row>
    <row r="67" spans="1:6" ht="15" hidden="1" customHeight="1">
      <c r="A67" s="35">
        <v>55</v>
      </c>
      <c r="B67" s="26">
        <f>NAMES!C62</f>
        <v>0</v>
      </c>
      <c r="C67" s="27"/>
      <c r="D67" s="27"/>
      <c r="E67" s="28" t="str">
        <f t="shared" si="0"/>
        <v/>
      </c>
      <c r="F67" s="27" t="str">
        <f t="shared" si="1"/>
        <v/>
      </c>
    </row>
    <row r="68" spans="1:6" ht="15" hidden="1" customHeight="1">
      <c r="A68" s="35">
        <v>56</v>
      </c>
      <c r="B68" s="26">
        <f>NAMES!C63</f>
        <v>0</v>
      </c>
      <c r="C68" s="27"/>
      <c r="D68" s="27"/>
      <c r="E68" s="28" t="str">
        <f t="shared" si="0"/>
        <v/>
      </c>
      <c r="F68" s="27" t="str">
        <f t="shared" si="1"/>
        <v/>
      </c>
    </row>
    <row r="69" spans="1:6" ht="15" hidden="1" customHeight="1">
      <c r="A69" s="35">
        <v>57</v>
      </c>
      <c r="B69" s="26">
        <f>NAMES!C64</f>
        <v>0</v>
      </c>
      <c r="C69" s="27"/>
      <c r="D69" s="27"/>
      <c r="E69" s="28" t="str">
        <f t="shared" si="0"/>
        <v/>
      </c>
      <c r="F69" s="27" t="str">
        <f t="shared" si="1"/>
        <v/>
      </c>
    </row>
    <row r="70" spans="1:6" ht="15" hidden="1" customHeight="1">
      <c r="A70" s="35">
        <v>58</v>
      </c>
      <c r="B70" s="26">
        <f>NAMES!C65</f>
        <v>0</v>
      </c>
      <c r="C70" s="27"/>
      <c r="D70" s="27"/>
      <c r="E70" s="28" t="str">
        <f t="shared" si="0"/>
        <v/>
      </c>
      <c r="F70" s="27" t="str">
        <f t="shared" si="1"/>
        <v/>
      </c>
    </row>
    <row r="71" spans="1:6" ht="15" hidden="1" customHeight="1">
      <c r="A71" s="35">
        <v>59</v>
      </c>
      <c r="B71" s="26">
        <f>NAMES!C66</f>
        <v>0</v>
      </c>
      <c r="C71" s="27"/>
      <c r="D71" s="27"/>
      <c r="E71" s="28" t="str">
        <f t="shared" si="0"/>
        <v/>
      </c>
      <c r="F71" s="27" t="str">
        <f t="shared" si="1"/>
        <v/>
      </c>
    </row>
    <row r="72" spans="1:6" ht="15" hidden="1" customHeight="1">
      <c r="A72" s="35">
        <v>60</v>
      </c>
      <c r="B72" s="26">
        <f>NAMES!C67</f>
        <v>0</v>
      </c>
      <c r="C72" s="27"/>
      <c r="D72" s="27"/>
      <c r="E72" s="28" t="str">
        <f t="shared" si="0"/>
        <v/>
      </c>
      <c r="F72" s="27" t="str">
        <f t="shared" si="1"/>
        <v/>
      </c>
    </row>
    <row r="73" spans="1:6" ht="15" customHeight="1">
      <c r="A73" s="142"/>
      <c r="B73" s="143"/>
      <c r="C73" s="144"/>
      <c r="D73" s="74"/>
      <c r="E73" s="74"/>
      <c r="F73" s="75"/>
    </row>
    <row r="74" spans="1:6" ht="15" customHeight="1">
      <c r="A74" s="35" cm="1">
        <f t="array" ref="A74:A133">_xlfn.SEQUENCE(60,1,1,1)</f>
        <v>1</v>
      </c>
      <c r="B74" s="26" t="str">
        <f>NAMES!D8</f>
        <v>Adams, Olivia</v>
      </c>
      <c r="C74" s="31">
        <v>82</v>
      </c>
      <c r="D74" s="27">
        <v>84</v>
      </c>
      <c r="E74" s="28">
        <f t="shared" ref="E74:E110" si="2">IFERROR(AVERAGE(C74:D74),"")</f>
        <v>83</v>
      </c>
      <c r="F74" s="27" t="str">
        <f t="shared" ref="F74:F133" si="3">IF(E74="","",IF(E74&gt;=75,"PASSED","FAILED"))</f>
        <v>PASSED</v>
      </c>
    </row>
    <row r="75" spans="1:6" ht="15" customHeight="1">
      <c r="A75" s="35">
        <v>2</v>
      </c>
      <c r="B75" s="26" t="str">
        <f>NAMES!D9</f>
        <v>Cooper, Ava</v>
      </c>
      <c r="C75" s="31">
        <v>82</v>
      </c>
      <c r="D75" s="27">
        <v>84</v>
      </c>
      <c r="E75" s="28">
        <f t="shared" si="2"/>
        <v>83</v>
      </c>
      <c r="F75" s="27" t="str">
        <f t="shared" si="3"/>
        <v>PASSED</v>
      </c>
    </row>
    <row r="76" spans="1:6" ht="15" customHeight="1">
      <c r="A76" s="35">
        <v>3</v>
      </c>
      <c r="B76" s="26" t="str">
        <f>NAMES!D10</f>
        <v>Martinez, Sophia</v>
      </c>
      <c r="C76" s="31">
        <v>89</v>
      </c>
      <c r="D76" s="27">
        <v>89</v>
      </c>
      <c r="E76" s="28">
        <f t="shared" si="2"/>
        <v>89</v>
      </c>
      <c r="F76" s="27" t="str">
        <f t="shared" si="3"/>
        <v>PASSED</v>
      </c>
    </row>
    <row r="77" spans="1:6" ht="15" customHeight="1">
      <c r="A77" s="35">
        <v>4</v>
      </c>
      <c r="B77" s="26" t="str">
        <f>NAMES!D11</f>
        <v>Bennett, Emma</v>
      </c>
      <c r="C77" s="31">
        <v>82</v>
      </c>
      <c r="D77" s="27">
        <v>84</v>
      </c>
      <c r="E77" s="28">
        <f t="shared" si="2"/>
        <v>83</v>
      </c>
      <c r="F77" s="27" t="str">
        <f t="shared" si="3"/>
        <v>PASSED</v>
      </c>
    </row>
    <row r="78" spans="1:6" ht="15" customHeight="1">
      <c r="A78" s="35">
        <v>5</v>
      </c>
      <c r="B78" s="26" t="str">
        <f>NAMES!D12</f>
        <v>Hughes, Isabella</v>
      </c>
      <c r="C78" s="31">
        <v>90</v>
      </c>
      <c r="D78" s="27">
        <v>90</v>
      </c>
      <c r="E78" s="28">
        <f t="shared" si="2"/>
        <v>90</v>
      </c>
      <c r="F78" s="27" t="str">
        <f t="shared" si="3"/>
        <v>PASSED</v>
      </c>
    </row>
    <row r="79" spans="1:6" ht="15" customHeight="1">
      <c r="A79" s="35">
        <v>6</v>
      </c>
      <c r="B79" s="26" t="str">
        <f>NAMES!D13</f>
        <v>Carter, Mia</v>
      </c>
      <c r="C79" s="31">
        <v>87</v>
      </c>
      <c r="D79" s="27">
        <v>87</v>
      </c>
      <c r="E79" s="28">
        <f t="shared" si="2"/>
        <v>87</v>
      </c>
      <c r="F79" s="27" t="str">
        <f t="shared" si="3"/>
        <v>PASSED</v>
      </c>
    </row>
    <row r="80" spans="1:6" ht="15" hidden="1" customHeight="1">
      <c r="A80" s="35">
        <v>7</v>
      </c>
      <c r="B80" s="26">
        <f>NAMES!D14</f>
        <v>0</v>
      </c>
      <c r="C80" s="31"/>
      <c r="D80" s="27"/>
      <c r="E80" s="28" t="str">
        <f t="shared" si="2"/>
        <v/>
      </c>
      <c r="F80" s="27" t="str">
        <f t="shared" si="3"/>
        <v/>
      </c>
    </row>
    <row r="81" spans="1:6" ht="15" hidden="1" customHeight="1">
      <c r="A81" s="35">
        <v>8</v>
      </c>
      <c r="B81" s="26">
        <f>NAMES!D15</f>
        <v>0</v>
      </c>
      <c r="C81" s="31"/>
      <c r="D81" s="27"/>
      <c r="E81" s="28" t="str">
        <f t="shared" si="2"/>
        <v/>
      </c>
      <c r="F81" s="27" t="str">
        <f t="shared" si="3"/>
        <v/>
      </c>
    </row>
    <row r="82" spans="1:6" ht="15" hidden="1" customHeight="1">
      <c r="A82" s="35">
        <v>9</v>
      </c>
      <c r="B82" s="26">
        <f>NAMES!D16</f>
        <v>0</v>
      </c>
      <c r="C82" s="31"/>
      <c r="D82" s="27"/>
      <c r="E82" s="28" t="str">
        <f t="shared" si="2"/>
        <v/>
      </c>
      <c r="F82" s="27" t="str">
        <f t="shared" si="3"/>
        <v/>
      </c>
    </row>
    <row r="83" spans="1:6" ht="15" hidden="1" customHeight="1">
      <c r="A83" s="35">
        <v>10</v>
      </c>
      <c r="B83" s="26">
        <f>NAMES!D17</f>
        <v>0</v>
      </c>
      <c r="C83" s="31"/>
      <c r="D83" s="27"/>
      <c r="E83" s="28" t="str">
        <f t="shared" si="2"/>
        <v/>
      </c>
      <c r="F83" s="27" t="str">
        <f t="shared" si="3"/>
        <v/>
      </c>
    </row>
    <row r="84" spans="1:6" ht="15" hidden="1" customHeight="1">
      <c r="A84" s="35">
        <v>11</v>
      </c>
      <c r="B84" s="26">
        <f>NAMES!D18</f>
        <v>0</v>
      </c>
      <c r="C84" s="31"/>
      <c r="D84" s="27"/>
      <c r="E84" s="28" t="str">
        <f t="shared" si="2"/>
        <v/>
      </c>
      <c r="F84" s="27" t="str">
        <f t="shared" si="3"/>
        <v/>
      </c>
    </row>
    <row r="85" spans="1:6" ht="15" hidden="1" customHeight="1">
      <c r="A85" s="35">
        <v>12</v>
      </c>
      <c r="B85" s="26">
        <f>NAMES!D19</f>
        <v>0</v>
      </c>
      <c r="C85" s="31"/>
      <c r="D85" s="27"/>
      <c r="E85" s="28" t="str">
        <f t="shared" si="2"/>
        <v/>
      </c>
      <c r="F85" s="27" t="str">
        <f t="shared" si="3"/>
        <v/>
      </c>
    </row>
    <row r="86" spans="1:6" ht="15" hidden="1" customHeight="1">
      <c r="A86" s="35">
        <v>13</v>
      </c>
      <c r="B86" s="26">
        <f>NAMES!D20</f>
        <v>0</v>
      </c>
      <c r="C86" s="31"/>
      <c r="D86" s="27"/>
      <c r="E86" s="28" t="str">
        <f t="shared" si="2"/>
        <v/>
      </c>
      <c r="F86" s="27" t="str">
        <f t="shared" si="3"/>
        <v/>
      </c>
    </row>
    <row r="87" spans="1:6" ht="15" hidden="1" customHeight="1">
      <c r="A87" s="35">
        <v>14</v>
      </c>
      <c r="B87" s="26">
        <f>NAMES!D21</f>
        <v>0</v>
      </c>
      <c r="C87" s="31"/>
      <c r="D87" s="27"/>
      <c r="E87" s="28" t="str">
        <f t="shared" si="2"/>
        <v/>
      </c>
      <c r="F87" s="27" t="str">
        <f t="shared" si="3"/>
        <v/>
      </c>
    </row>
    <row r="88" spans="1:6" ht="15" hidden="1" customHeight="1">
      <c r="A88" s="35">
        <v>15</v>
      </c>
      <c r="B88" s="26">
        <f>NAMES!D22</f>
        <v>0</v>
      </c>
      <c r="C88" s="31"/>
      <c r="D88" s="27"/>
      <c r="E88" s="28" t="str">
        <f t="shared" si="2"/>
        <v/>
      </c>
      <c r="F88" s="27" t="str">
        <f t="shared" si="3"/>
        <v/>
      </c>
    </row>
    <row r="89" spans="1:6" ht="15" hidden="1" customHeight="1">
      <c r="A89" s="35">
        <v>16</v>
      </c>
      <c r="B89" s="26">
        <f>NAMES!D23</f>
        <v>0</v>
      </c>
      <c r="C89" s="36"/>
      <c r="D89" s="27"/>
      <c r="E89" s="28" t="str">
        <f t="shared" si="2"/>
        <v/>
      </c>
      <c r="F89" s="27" t="str">
        <f t="shared" si="3"/>
        <v/>
      </c>
    </row>
    <row r="90" spans="1:6" ht="15" hidden="1" customHeight="1">
      <c r="A90" s="35">
        <v>17</v>
      </c>
      <c r="B90" s="26">
        <f>NAMES!D24</f>
        <v>0</v>
      </c>
      <c r="C90" s="31"/>
      <c r="D90" s="27"/>
      <c r="E90" s="28" t="str">
        <f t="shared" si="2"/>
        <v/>
      </c>
      <c r="F90" s="27" t="str">
        <f t="shared" si="3"/>
        <v/>
      </c>
    </row>
    <row r="91" spans="1:6" ht="15" hidden="1" customHeight="1">
      <c r="A91" s="35">
        <v>18</v>
      </c>
      <c r="B91" s="26">
        <f>NAMES!D25</f>
        <v>0</v>
      </c>
      <c r="C91" s="31"/>
      <c r="D91" s="27"/>
      <c r="E91" s="28" t="str">
        <f t="shared" si="2"/>
        <v/>
      </c>
      <c r="F91" s="27" t="str">
        <f t="shared" si="3"/>
        <v/>
      </c>
    </row>
    <row r="92" spans="1:6" ht="15" hidden="1" customHeight="1">
      <c r="A92" s="35">
        <v>19</v>
      </c>
      <c r="B92" s="26">
        <f>NAMES!D26</f>
        <v>0</v>
      </c>
      <c r="C92" s="31"/>
      <c r="D92" s="27"/>
      <c r="E92" s="28" t="str">
        <f t="shared" si="2"/>
        <v/>
      </c>
      <c r="F92" s="27" t="str">
        <f t="shared" si="3"/>
        <v/>
      </c>
    </row>
    <row r="93" spans="1:6" ht="15" hidden="1" customHeight="1">
      <c r="A93" s="35">
        <v>20</v>
      </c>
      <c r="B93" s="26">
        <f>NAMES!D27</f>
        <v>0</v>
      </c>
      <c r="C93" s="31"/>
      <c r="D93" s="27"/>
      <c r="E93" s="28" t="str">
        <f t="shared" si="2"/>
        <v/>
      </c>
      <c r="F93" s="27" t="str">
        <f t="shared" si="3"/>
        <v/>
      </c>
    </row>
    <row r="94" spans="1:6" ht="15" hidden="1" customHeight="1">
      <c r="A94" s="35">
        <v>21</v>
      </c>
      <c r="B94" s="26">
        <f>NAMES!D28</f>
        <v>0</v>
      </c>
      <c r="C94" s="31"/>
      <c r="D94" s="27"/>
      <c r="E94" s="28" t="str">
        <f t="shared" si="2"/>
        <v/>
      </c>
      <c r="F94" s="27" t="str">
        <f t="shared" si="3"/>
        <v/>
      </c>
    </row>
    <row r="95" spans="1:6" ht="15" hidden="1" customHeight="1">
      <c r="A95" s="35">
        <v>22</v>
      </c>
      <c r="B95" s="26">
        <f>NAMES!D29</f>
        <v>0</v>
      </c>
      <c r="C95" s="31"/>
      <c r="D95" s="27"/>
      <c r="E95" s="28" t="str">
        <f t="shared" si="2"/>
        <v/>
      </c>
      <c r="F95" s="27" t="str">
        <f t="shared" si="3"/>
        <v/>
      </c>
    </row>
    <row r="96" spans="1:6" ht="15" hidden="1" customHeight="1">
      <c r="A96" s="35">
        <v>23</v>
      </c>
      <c r="B96" s="26">
        <f>NAMES!D30</f>
        <v>0</v>
      </c>
      <c r="C96" s="37"/>
      <c r="D96" s="27"/>
      <c r="E96" s="28" t="str">
        <f t="shared" si="2"/>
        <v/>
      </c>
      <c r="F96" s="27" t="str">
        <f t="shared" si="3"/>
        <v/>
      </c>
    </row>
    <row r="97" spans="1:6" ht="15" hidden="1" customHeight="1">
      <c r="A97" s="35">
        <v>24</v>
      </c>
      <c r="B97" s="26">
        <f>NAMES!D31</f>
        <v>0</v>
      </c>
      <c r="C97" s="31"/>
      <c r="D97" s="27"/>
      <c r="E97" s="28" t="str">
        <f t="shared" si="2"/>
        <v/>
      </c>
      <c r="F97" s="27" t="str">
        <f t="shared" si="3"/>
        <v/>
      </c>
    </row>
    <row r="98" spans="1:6" ht="15" hidden="1" customHeight="1">
      <c r="A98" s="35">
        <v>25</v>
      </c>
      <c r="B98" s="26">
        <f>NAMES!D32</f>
        <v>0</v>
      </c>
      <c r="C98" s="33"/>
      <c r="D98" s="27"/>
      <c r="E98" s="28" t="str">
        <f t="shared" si="2"/>
        <v/>
      </c>
      <c r="F98" s="27" t="str">
        <f t="shared" si="3"/>
        <v/>
      </c>
    </row>
    <row r="99" spans="1:6" ht="15" hidden="1" customHeight="1">
      <c r="A99" s="35">
        <v>26</v>
      </c>
      <c r="B99" s="26">
        <f>NAMES!D33</f>
        <v>0</v>
      </c>
      <c r="C99" s="33"/>
      <c r="D99" s="27"/>
      <c r="E99" s="28" t="str">
        <f t="shared" si="2"/>
        <v/>
      </c>
      <c r="F99" s="27" t="str">
        <f t="shared" si="3"/>
        <v/>
      </c>
    </row>
    <row r="100" spans="1:6" ht="15" hidden="1" customHeight="1">
      <c r="A100" s="35">
        <v>27</v>
      </c>
      <c r="B100" s="26">
        <f>NAMES!D34</f>
        <v>0</v>
      </c>
      <c r="C100" s="33"/>
      <c r="D100" s="27"/>
      <c r="E100" s="28" t="str">
        <f t="shared" si="2"/>
        <v/>
      </c>
      <c r="F100" s="27" t="str">
        <f t="shared" si="3"/>
        <v/>
      </c>
    </row>
    <row r="101" spans="1:6" ht="15" hidden="1" customHeight="1">
      <c r="A101" s="35">
        <v>28</v>
      </c>
      <c r="B101" s="26">
        <f>NAMES!D35</f>
        <v>0</v>
      </c>
      <c r="C101" s="33"/>
      <c r="D101" s="27"/>
      <c r="E101" s="28" t="str">
        <f t="shared" si="2"/>
        <v/>
      </c>
      <c r="F101" s="27" t="str">
        <f t="shared" si="3"/>
        <v/>
      </c>
    </row>
    <row r="102" spans="1:6" ht="15" hidden="1" customHeight="1">
      <c r="A102" s="35">
        <v>29</v>
      </c>
      <c r="B102" s="26">
        <f>NAMES!D36</f>
        <v>0</v>
      </c>
      <c r="C102" s="32"/>
      <c r="D102" s="27"/>
      <c r="E102" s="28" t="str">
        <f t="shared" si="2"/>
        <v/>
      </c>
      <c r="F102" s="27" t="str">
        <f t="shared" si="3"/>
        <v/>
      </c>
    </row>
    <row r="103" spans="1:6" ht="15" hidden="1" customHeight="1">
      <c r="A103" s="35">
        <v>30</v>
      </c>
      <c r="B103" s="26">
        <f>NAMES!D37</f>
        <v>0</v>
      </c>
      <c r="C103" s="33"/>
      <c r="D103" s="27"/>
      <c r="E103" s="28" t="str">
        <f t="shared" si="2"/>
        <v/>
      </c>
      <c r="F103" s="27" t="str">
        <f t="shared" si="3"/>
        <v/>
      </c>
    </row>
    <row r="104" spans="1:6" ht="15" hidden="1" customHeight="1">
      <c r="A104" s="35">
        <v>31</v>
      </c>
      <c r="B104" s="26">
        <f>NAMES!D38</f>
        <v>0</v>
      </c>
      <c r="C104" s="33"/>
      <c r="D104" s="27"/>
      <c r="E104" s="28" t="str">
        <f t="shared" si="2"/>
        <v/>
      </c>
      <c r="F104" s="27" t="str">
        <f t="shared" si="3"/>
        <v/>
      </c>
    </row>
    <row r="105" spans="1:6" ht="15" hidden="1" customHeight="1">
      <c r="A105" s="35">
        <v>32</v>
      </c>
      <c r="B105" s="26">
        <f>NAMES!D39</f>
        <v>0</v>
      </c>
      <c r="C105" s="33"/>
      <c r="D105" s="27"/>
      <c r="E105" s="28" t="str">
        <f t="shared" si="2"/>
        <v/>
      </c>
      <c r="F105" s="27" t="str">
        <f t="shared" si="3"/>
        <v/>
      </c>
    </row>
    <row r="106" spans="1:6" ht="15" hidden="1" customHeight="1">
      <c r="A106" s="35">
        <v>33</v>
      </c>
      <c r="B106" s="26">
        <f>NAMES!D40</f>
        <v>0</v>
      </c>
      <c r="C106" s="33"/>
      <c r="D106" s="27"/>
      <c r="E106" s="28" t="str">
        <f t="shared" si="2"/>
        <v/>
      </c>
      <c r="F106" s="27" t="str">
        <f t="shared" si="3"/>
        <v/>
      </c>
    </row>
    <row r="107" spans="1:6" ht="15" hidden="1" customHeight="1">
      <c r="A107" s="35">
        <v>34</v>
      </c>
      <c r="B107" s="26">
        <f>NAMES!D41</f>
        <v>0</v>
      </c>
      <c r="C107" s="33"/>
      <c r="D107" s="27"/>
      <c r="E107" s="28" t="str">
        <f t="shared" si="2"/>
        <v/>
      </c>
      <c r="F107" s="27" t="str">
        <f t="shared" si="3"/>
        <v/>
      </c>
    </row>
    <row r="108" spans="1:6" hidden="1">
      <c r="A108" s="35">
        <v>35</v>
      </c>
      <c r="B108" s="26">
        <f>NAMES!D42</f>
        <v>0</v>
      </c>
      <c r="C108" s="32"/>
      <c r="D108" s="27"/>
      <c r="E108" s="28" t="str">
        <f t="shared" si="2"/>
        <v/>
      </c>
      <c r="F108" s="27" t="str">
        <f t="shared" si="3"/>
        <v/>
      </c>
    </row>
    <row r="109" spans="1:6" hidden="1">
      <c r="A109" s="35">
        <v>36</v>
      </c>
      <c r="B109" s="26">
        <f>NAMES!D43</f>
        <v>0</v>
      </c>
      <c r="C109" s="33"/>
      <c r="D109" s="27"/>
      <c r="E109" s="28" t="str">
        <f t="shared" si="2"/>
        <v/>
      </c>
      <c r="F109" s="27" t="str">
        <f t="shared" si="3"/>
        <v/>
      </c>
    </row>
    <row r="110" spans="1:6" hidden="1">
      <c r="A110" s="35">
        <v>37</v>
      </c>
      <c r="B110" s="26">
        <f>NAMES!D44</f>
        <v>0</v>
      </c>
      <c r="C110" s="33"/>
      <c r="D110" s="27"/>
      <c r="E110" s="28" t="str">
        <f t="shared" si="2"/>
        <v/>
      </c>
      <c r="F110" s="27" t="str">
        <f t="shared" si="3"/>
        <v/>
      </c>
    </row>
    <row r="111" spans="1:6" hidden="1">
      <c r="A111" s="35">
        <v>38</v>
      </c>
      <c r="B111" s="26">
        <f>NAMES!D45</f>
        <v>0</v>
      </c>
      <c r="C111" s="33"/>
      <c r="D111" s="27"/>
      <c r="E111" s="28"/>
      <c r="F111" s="27" t="str">
        <f t="shared" si="3"/>
        <v/>
      </c>
    </row>
    <row r="112" spans="1:6" hidden="1">
      <c r="A112" s="35">
        <v>39</v>
      </c>
      <c r="B112" s="26">
        <f>NAMES!D46</f>
        <v>0</v>
      </c>
      <c r="C112" s="33"/>
      <c r="D112" s="27"/>
      <c r="E112" s="28" t="str">
        <f t="shared" ref="E112:E133" si="4">IFERROR(AVERAGE(C112:D112),"")</f>
        <v/>
      </c>
      <c r="F112" s="27" t="str">
        <f t="shared" si="3"/>
        <v/>
      </c>
    </row>
    <row r="113" spans="1:6" hidden="1">
      <c r="A113" s="35">
        <v>40</v>
      </c>
      <c r="B113" s="26">
        <f>NAMES!D47</f>
        <v>0</v>
      </c>
      <c r="C113" s="33"/>
      <c r="D113" s="27"/>
      <c r="E113" s="28" t="str">
        <f t="shared" si="4"/>
        <v/>
      </c>
      <c r="F113" s="27" t="str">
        <f t="shared" si="3"/>
        <v/>
      </c>
    </row>
    <row r="114" spans="1:6" hidden="1">
      <c r="A114" s="35">
        <v>41</v>
      </c>
      <c r="B114" s="26">
        <f>NAMES!D48</f>
        <v>0</v>
      </c>
      <c r="C114" s="33"/>
      <c r="D114" s="27"/>
      <c r="E114" s="28" t="str">
        <f t="shared" si="4"/>
        <v/>
      </c>
      <c r="F114" s="27" t="str">
        <f t="shared" si="3"/>
        <v/>
      </c>
    </row>
    <row r="115" spans="1:6" hidden="1">
      <c r="A115" s="35">
        <v>42</v>
      </c>
      <c r="B115" s="26">
        <f>NAMES!D49</f>
        <v>0</v>
      </c>
      <c r="C115" s="38"/>
      <c r="D115" s="27"/>
      <c r="E115" s="28" t="str">
        <f t="shared" si="4"/>
        <v/>
      </c>
      <c r="F115" s="27" t="str">
        <f t="shared" si="3"/>
        <v/>
      </c>
    </row>
    <row r="116" spans="1:6" hidden="1">
      <c r="A116" s="35">
        <v>43</v>
      </c>
      <c r="B116" s="26">
        <f>NAMES!D50</f>
        <v>0</v>
      </c>
      <c r="C116" s="32"/>
      <c r="D116" s="27"/>
      <c r="E116" s="28" t="str">
        <f t="shared" si="4"/>
        <v/>
      </c>
      <c r="F116" s="27" t="str">
        <f t="shared" si="3"/>
        <v/>
      </c>
    </row>
    <row r="117" spans="1:6" hidden="1">
      <c r="A117" s="35">
        <v>44</v>
      </c>
      <c r="B117" s="26">
        <f>NAMES!D51</f>
        <v>0</v>
      </c>
      <c r="C117" s="33"/>
      <c r="D117" s="27"/>
      <c r="E117" s="28" t="str">
        <f t="shared" si="4"/>
        <v/>
      </c>
      <c r="F117" s="27" t="str">
        <f t="shared" si="3"/>
        <v/>
      </c>
    </row>
    <row r="118" spans="1:6" hidden="1">
      <c r="A118" s="35">
        <v>45</v>
      </c>
      <c r="B118" s="26">
        <f>NAMES!D52</f>
        <v>0</v>
      </c>
      <c r="C118" s="33"/>
      <c r="D118" s="27"/>
      <c r="E118" s="28" t="str">
        <f t="shared" si="4"/>
        <v/>
      </c>
      <c r="F118" s="27" t="str">
        <f t="shared" si="3"/>
        <v/>
      </c>
    </row>
    <row r="119" spans="1:6" hidden="1">
      <c r="A119" s="35">
        <v>46</v>
      </c>
      <c r="B119" s="26">
        <f>NAMES!D53</f>
        <v>0</v>
      </c>
      <c r="C119" s="38"/>
      <c r="D119" s="27"/>
      <c r="E119" s="28" t="str">
        <f t="shared" si="4"/>
        <v/>
      </c>
      <c r="F119" s="27" t="str">
        <f t="shared" si="3"/>
        <v/>
      </c>
    </row>
    <row r="120" spans="1:6" hidden="1">
      <c r="A120" s="35">
        <v>47</v>
      </c>
      <c r="B120" s="26">
        <f>NAMES!D54</f>
        <v>0</v>
      </c>
      <c r="C120" s="38"/>
      <c r="D120" s="27"/>
      <c r="E120" s="28" t="str">
        <f t="shared" si="4"/>
        <v/>
      </c>
      <c r="F120" s="27" t="str">
        <f t="shared" si="3"/>
        <v/>
      </c>
    </row>
    <row r="121" spans="1:6" hidden="1">
      <c r="A121" s="35">
        <v>48</v>
      </c>
      <c r="B121" s="26">
        <f>NAMES!D55</f>
        <v>0</v>
      </c>
      <c r="C121" s="38"/>
      <c r="D121" s="27"/>
      <c r="E121" s="28" t="str">
        <f t="shared" si="4"/>
        <v/>
      </c>
      <c r="F121" s="27" t="str">
        <f t="shared" si="3"/>
        <v/>
      </c>
    </row>
    <row r="122" spans="1:6" hidden="1">
      <c r="A122" s="35">
        <v>49</v>
      </c>
      <c r="B122" s="26">
        <f>NAMES!D56</f>
        <v>0</v>
      </c>
      <c r="C122" s="38"/>
      <c r="D122" s="27"/>
      <c r="E122" s="28" t="str">
        <f t="shared" si="4"/>
        <v/>
      </c>
      <c r="F122" s="27" t="str">
        <f t="shared" si="3"/>
        <v/>
      </c>
    </row>
    <row r="123" spans="1:6" hidden="1">
      <c r="A123" s="35">
        <v>50</v>
      </c>
      <c r="B123" s="26">
        <f>NAMES!D57</f>
        <v>0</v>
      </c>
      <c r="C123" s="38"/>
      <c r="D123" s="27"/>
      <c r="E123" s="28" t="str">
        <f t="shared" si="4"/>
        <v/>
      </c>
      <c r="F123" s="27" t="str">
        <f t="shared" si="3"/>
        <v/>
      </c>
    </row>
    <row r="124" spans="1:6" hidden="1">
      <c r="A124" s="35">
        <v>51</v>
      </c>
      <c r="B124" s="26">
        <f>NAMES!D58</f>
        <v>0</v>
      </c>
      <c r="C124" s="38"/>
      <c r="D124" s="27"/>
      <c r="E124" s="28" t="str">
        <f t="shared" si="4"/>
        <v/>
      </c>
      <c r="F124" s="27" t="str">
        <f t="shared" si="3"/>
        <v/>
      </c>
    </row>
    <row r="125" spans="1:6" hidden="1">
      <c r="A125" s="35">
        <v>52</v>
      </c>
      <c r="B125" s="26">
        <f>NAMES!D59</f>
        <v>0</v>
      </c>
      <c r="C125" s="38"/>
      <c r="D125" s="27"/>
      <c r="E125" s="28" t="str">
        <f t="shared" si="4"/>
        <v/>
      </c>
      <c r="F125" s="27" t="str">
        <f t="shared" si="3"/>
        <v/>
      </c>
    </row>
    <row r="126" spans="1:6" hidden="1">
      <c r="A126" s="35">
        <v>53</v>
      </c>
      <c r="B126" s="26">
        <f>NAMES!D60</f>
        <v>0</v>
      </c>
      <c r="C126" s="38"/>
      <c r="D126" s="27"/>
      <c r="E126" s="28" t="str">
        <f t="shared" si="4"/>
        <v/>
      </c>
      <c r="F126" s="27" t="str">
        <f t="shared" si="3"/>
        <v/>
      </c>
    </row>
    <row r="127" spans="1:6" hidden="1">
      <c r="A127" s="35">
        <v>54</v>
      </c>
      <c r="B127" s="26">
        <f>NAMES!D61</f>
        <v>0</v>
      </c>
      <c r="C127" s="38"/>
      <c r="D127" s="27"/>
      <c r="E127" s="28" t="str">
        <f t="shared" si="4"/>
        <v/>
      </c>
      <c r="F127" s="27" t="str">
        <f t="shared" si="3"/>
        <v/>
      </c>
    </row>
    <row r="128" spans="1:6" hidden="1">
      <c r="A128" s="35">
        <v>55</v>
      </c>
      <c r="B128" s="26">
        <f>NAMES!D62</f>
        <v>0</v>
      </c>
      <c r="C128" s="38"/>
      <c r="D128" s="27"/>
      <c r="E128" s="28" t="str">
        <f t="shared" si="4"/>
        <v/>
      </c>
      <c r="F128" s="27" t="str">
        <f t="shared" si="3"/>
        <v/>
      </c>
    </row>
    <row r="129" spans="1:6" hidden="1">
      <c r="A129" s="35">
        <v>56</v>
      </c>
      <c r="B129" s="26">
        <f>NAMES!D63</f>
        <v>0</v>
      </c>
      <c r="C129" s="38"/>
      <c r="D129" s="27"/>
      <c r="E129" s="28" t="str">
        <f t="shared" si="4"/>
        <v/>
      </c>
      <c r="F129" s="27" t="str">
        <f t="shared" si="3"/>
        <v/>
      </c>
    </row>
    <row r="130" spans="1:6" hidden="1">
      <c r="A130" s="35">
        <v>57</v>
      </c>
      <c r="B130" s="26">
        <f>NAMES!D64</f>
        <v>0</v>
      </c>
      <c r="C130" s="38"/>
      <c r="D130" s="27"/>
      <c r="E130" s="28" t="str">
        <f t="shared" si="4"/>
        <v/>
      </c>
      <c r="F130" s="27" t="str">
        <f t="shared" si="3"/>
        <v/>
      </c>
    </row>
    <row r="131" spans="1:6" hidden="1">
      <c r="A131" s="35">
        <v>58</v>
      </c>
      <c r="B131" s="26">
        <f>NAMES!D65</f>
        <v>0</v>
      </c>
      <c r="C131" s="38"/>
      <c r="D131" s="27"/>
      <c r="E131" s="28" t="str">
        <f t="shared" si="4"/>
        <v/>
      </c>
      <c r="F131" s="27" t="str">
        <f t="shared" si="3"/>
        <v/>
      </c>
    </row>
    <row r="132" spans="1:6" hidden="1">
      <c r="A132" s="35">
        <v>59</v>
      </c>
      <c r="B132" s="26">
        <f>NAMES!D66</f>
        <v>0</v>
      </c>
      <c r="C132" s="38"/>
      <c r="D132" s="27"/>
      <c r="E132" s="28" t="str">
        <f t="shared" si="4"/>
        <v/>
      </c>
      <c r="F132" s="27" t="str">
        <f t="shared" si="3"/>
        <v/>
      </c>
    </row>
    <row r="133" spans="1:6" hidden="1">
      <c r="A133" s="35">
        <v>60</v>
      </c>
      <c r="B133" s="26">
        <f>NAMES!D67</f>
        <v>0</v>
      </c>
      <c r="C133" s="38"/>
      <c r="D133" s="27"/>
      <c r="E133" s="28" t="str">
        <f t="shared" si="4"/>
        <v/>
      </c>
      <c r="F133" s="27" t="str">
        <f t="shared" si="3"/>
        <v/>
      </c>
    </row>
    <row r="134" spans="1:6" ht="15">
      <c r="A134" s="39"/>
      <c r="B134" s="40"/>
      <c r="C134" s="121"/>
      <c r="D134" s="74"/>
      <c r="E134" s="74"/>
      <c r="F134" s="75"/>
    </row>
    <row r="135" spans="1:6" ht="15">
      <c r="A135" s="41"/>
      <c r="B135" s="42" t="s">
        <v>119</v>
      </c>
      <c r="C135" s="41">
        <f t="shared" ref="C135:E135" si="5">COUNT(C74:C133,C13:C72)</f>
        <v>53</v>
      </c>
      <c r="D135" s="41">
        <f t="shared" si="5"/>
        <v>53</v>
      </c>
      <c r="E135" s="41">
        <f t="shared" si="5"/>
        <v>53</v>
      </c>
      <c r="F135" s="41"/>
    </row>
    <row r="136" spans="1:6" ht="15">
      <c r="A136" s="41"/>
      <c r="B136" s="42" t="s">
        <v>120</v>
      </c>
      <c r="C136" s="43">
        <f t="shared" ref="C136:E136" si="6">IFERROR((SUM(C74:C133,C13:C72))/C135,"")</f>
        <v>84.301886792452834</v>
      </c>
      <c r="D136" s="43">
        <f t="shared" si="6"/>
        <v>84.679245283018872</v>
      </c>
      <c r="E136" s="43">
        <f t="shared" si="6"/>
        <v>84.490566037735846</v>
      </c>
      <c r="F136" s="44"/>
    </row>
    <row r="137" spans="1:6" ht="15">
      <c r="A137" s="41"/>
      <c r="B137" s="42" t="s">
        <v>121</v>
      </c>
      <c r="C137" s="41">
        <v>1</v>
      </c>
      <c r="D137" s="41">
        <v>1</v>
      </c>
      <c r="E137" s="41"/>
      <c r="F137" s="41"/>
    </row>
    <row r="138" spans="1:6" ht="15">
      <c r="A138" s="41"/>
      <c r="B138" s="45" t="s">
        <v>122</v>
      </c>
      <c r="C138" s="41"/>
      <c r="D138" s="41"/>
      <c r="E138" s="41"/>
      <c r="F138" s="41"/>
    </row>
    <row r="139" spans="1:6" ht="15">
      <c r="A139" s="41"/>
      <c r="B139" s="46" t="s">
        <v>123</v>
      </c>
      <c r="C139" s="41"/>
      <c r="D139" s="41"/>
      <c r="E139" s="41"/>
      <c r="F139" s="41"/>
    </row>
    <row r="140" spans="1:6" ht="15">
      <c r="A140" s="41"/>
      <c r="B140" s="46" t="s">
        <v>124</v>
      </c>
      <c r="C140" s="41"/>
      <c r="D140" s="41"/>
      <c r="E140" s="41"/>
      <c r="F140" s="41"/>
    </row>
  </sheetData>
  <mergeCells count="14">
    <mergeCell ref="C134:F134"/>
    <mergeCell ref="A1:F1"/>
    <mergeCell ref="A2:F2"/>
    <mergeCell ref="A4:F4"/>
    <mergeCell ref="A5:F5"/>
    <mergeCell ref="A6:F6"/>
    <mergeCell ref="A8:A11"/>
    <mergeCell ref="B8:B11"/>
    <mergeCell ref="A7:F7"/>
    <mergeCell ref="E8:F9"/>
    <mergeCell ref="F10:F11"/>
    <mergeCell ref="C12:F12"/>
    <mergeCell ref="A73:B73"/>
    <mergeCell ref="C73:F73"/>
  </mergeCells>
  <printOptions horizontalCentered="1" verticalCentered="1"/>
  <pageMargins left="0.27559055118110237" right="0.27559055118110237" top="0.39370078740157483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140"/>
  <sheetViews>
    <sheetView topLeftCell="A50" workbookViewId="0">
      <selection activeCell="A80" sqref="A80:XFD133"/>
    </sheetView>
  </sheetViews>
  <sheetFormatPr defaultColWidth="12.5703125" defaultRowHeight="15.75" customHeight="1"/>
  <cols>
    <col min="1" max="1" width="3.42578125" customWidth="1"/>
    <col min="2" max="2" width="35" customWidth="1"/>
    <col min="3" max="3" width="26.140625" customWidth="1"/>
    <col min="4" max="4" width="27.85546875" customWidth="1"/>
    <col min="5" max="5" width="12.28515625" customWidth="1"/>
    <col min="6" max="6" width="11.85546875" customWidth="1"/>
  </cols>
  <sheetData>
    <row r="1" spans="1:6" ht="15" customHeight="1">
      <c r="A1" s="122" t="s">
        <v>105</v>
      </c>
      <c r="B1" s="86"/>
      <c r="C1" s="86"/>
      <c r="D1" s="86"/>
      <c r="E1" s="86"/>
      <c r="F1" s="86"/>
    </row>
    <row r="2" spans="1:6" ht="15" customHeight="1">
      <c r="A2" s="122" t="s">
        <v>106</v>
      </c>
      <c r="B2" s="86"/>
      <c r="C2" s="86"/>
      <c r="D2" s="86"/>
      <c r="E2" s="86"/>
      <c r="F2" s="86"/>
    </row>
    <row r="3" spans="1:6" ht="15" customHeight="1">
      <c r="A3" s="3"/>
      <c r="B3" s="3"/>
      <c r="C3" s="3"/>
      <c r="D3" s="3"/>
      <c r="E3" s="3"/>
      <c r="F3" s="3"/>
    </row>
    <row r="4" spans="1:6" ht="23.25">
      <c r="A4" s="123" t="s">
        <v>107</v>
      </c>
      <c r="B4" s="86"/>
      <c r="C4" s="86"/>
      <c r="D4" s="86"/>
      <c r="E4" s="86"/>
      <c r="F4" s="86"/>
    </row>
    <row r="5" spans="1:6" ht="14.25" customHeight="1">
      <c r="A5" s="122"/>
      <c r="B5" s="86"/>
      <c r="C5" s="86"/>
      <c r="D5" s="86"/>
      <c r="E5" s="86"/>
      <c r="F5" s="86"/>
    </row>
    <row r="6" spans="1:6" ht="18.75">
      <c r="A6" s="124" t="s">
        <v>108</v>
      </c>
      <c r="B6" s="86"/>
      <c r="C6" s="86"/>
      <c r="D6" s="86"/>
      <c r="E6" s="86"/>
      <c r="F6" s="86"/>
    </row>
    <row r="7" spans="1:6" ht="15" customHeight="1">
      <c r="A7" s="122" t="s">
        <v>109</v>
      </c>
      <c r="B7" s="86"/>
      <c r="C7" s="86"/>
      <c r="D7" s="86"/>
      <c r="E7" s="86"/>
      <c r="F7" s="86"/>
    </row>
    <row r="8" spans="1:6" ht="14.25">
      <c r="A8" s="125"/>
      <c r="B8" s="128" t="s">
        <v>110</v>
      </c>
      <c r="C8" s="16" t="s">
        <v>111</v>
      </c>
      <c r="D8" s="17" t="str">
        <f>NAMES!C1</f>
        <v>12- TVL2</v>
      </c>
      <c r="E8" s="141" t="s">
        <v>126</v>
      </c>
      <c r="F8" s="131"/>
    </row>
    <row r="9" spans="1:6" ht="14.25">
      <c r="A9" s="139"/>
      <c r="B9" s="86"/>
      <c r="C9" s="18" t="s">
        <v>113</v>
      </c>
      <c r="D9" s="19"/>
      <c r="E9" s="132"/>
      <c r="F9" s="133"/>
    </row>
    <row r="10" spans="1:6" ht="15">
      <c r="A10" s="139"/>
      <c r="B10" s="86"/>
      <c r="C10" s="20" t="s">
        <v>114</v>
      </c>
      <c r="D10" s="21" t="s">
        <v>115</v>
      </c>
      <c r="E10" s="21" t="s">
        <v>116</v>
      </c>
      <c r="F10" s="134" t="s">
        <v>96</v>
      </c>
    </row>
    <row r="11" spans="1:6" ht="15">
      <c r="A11" s="140"/>
      <c r="B11" s="129"/>
      <c r="C11" s="22" t="s">
        <v>117</v>
      </c>
      <c r="D11" s="22" t="s">
        <v>117</v>
      </c>
      <c r="E11" s="22" t="s">
        <v>118</v>
      </c>
      <c r="F11" s="133"/>
    </row>
    <row r="12" spans="1:6" ht="15">
      <c r="A12" s="23"/>
      <c r="B12" s="24" t="s">
        <v>12</v>
      </c>
      <c r="C12" s="135"/>
      <c r="D12" s="136"/>
      <c r="E12" s="136"/>
      <c r="F12" s="137"/>
    </row>
    <row r="13" spans="1:6" ht="15.75" customHeight="1">
      <c r="A13" s="25" cm="1">
        <f t="array" ref="A13:A72">_xlfn.SEQUENCE(60,1,1,1)</f>
        <v>1</v>
      </c>
      <c r="B13" s="26" t="str">
        <f>NAMES!C8</f>
        <v>Anderson, Levi</v>
      </c>
      <c r="C13" s="27">
        <v>92</v>
      </c>
      <c r="D13" s="27">
        <v>87</v>
      </c>
      <c r="E13" s="28">
        <f t="shared" ref="E13:E72" si="0">IFERROR(AVERAGE(C13:D13),"")</f>
        <v>89.5</v>
      </c>
      <c r="F13" s="27" t="str">
        <f t="shared" ref="F13:F72" si="1">IF(E13="","",IF(E13&gt;=75,"PASSED","FAILED"))</f>
        <v>PASSED</v>
      </c>
    </row>
    <row r="14" spans="1:6">
      <c r="A14" s="25">
        <v>2</v>
      </c>
      <c r="B14" s="26" t="str">
        <f>NAMES!C9</f>
        <v>Barnes, Kyle</v>
      </c>
      <c r="C14" s="27">
        <v>90</v>
      </c>
      <c r="D14" s="27">
        <v>90</v>
      </c>
      <c r="E14" s="28">
        <f t="shared" si="0"/>
        <v>90</v>
      </c>
      <c r="F14" s="27" t="str">
        <f t="shared" si="1"/>
        <v>PASSED</v>
      </c>
    </row>
    <row r="15" spans="1:6" ht="15.75" customHeight="1">
      <c r="A15" s="25">
        <v>3</v>
      </c>
      <c r="B15" s="26" t="str">
        <f>NAMES!C10</f>
        <v>Bennett, Jackson</v>
      </c>
      <c r="C15" s="37">
        <v>89</v>
      </c>
      <c r="D15" s="27">
        <v>98</v>
      </c>
      <c r="E15" s="28">
        <f t="shared" si="0"/>
        <v>93.5</v>
      </c>
      <c r="F15" s="27" t="str">
        <f t="shared" si="1"/>
        <v>PASSED</v>
      </c>
    </row>
    <row r="16" spans="1:6" ht="15.75" customHeight="1">
      <c r="A16" s="25">
        <v>4</v>
      </c>
      <c r="B16" s="26" t="str">
        <f>NAMES!C11</f>
        <v>Brooks, Christian</v>
      </c>
      <c r="C16" s="31">
        <v>91</v>
      </c>
      <c r="D16" s="27">
        <v>98</v>
      </c>
      <c r="E16" s="28">
        <f t="shared" si="0"/>
        <v>94.5</v>
      </c>
      <c r="F16" s="27" t="str">
        <f t="shared" si="1"/>
        <v>PASSED</v>
      </c>
    </row>
    <row r="17" spans="1:6" ht="15.75" customHeight="1">
      <c r="A17" s="25">
        <v>5</v>
      </c>
      <c r="B17" s="26" t="str">
        <f>NAMES!C12</f>
        <v>Butler, Ryan</v>
      </c>
      <c r="C17" s="31">
        <v>90</v>
      </c>
      <c r="D17" s="27">
        <v>90</v>
      </c>
      <c r="E17" s="28">
        <f t="shared" si="0"/>
        <v>90</v>
      </c>
      <c r="F17" s="27" t="str">
        <f t="shared" si="1"/>
        <v>PASSED</v>
      </c>
    </row>
    <row r="18" spans="1:6" ht="15.75" customHeight="1">
      <c r="A18" s="25">
        <v>6</v>
      </c>
      <c r="B18" s="26" t="str">
        <f>NAMES!C13</f>
        <v>Clark, Daniel</v>
      </c>
      <c r="C18" s="31">
        <v>90</v>
      </c>
      <c r="D18" s="27">
        <v>97</v>
      </c>
      <c r="E18" s="28">
        <f t="shared" si="0"/>
        <v>93.5</v>
      </c>
      <c r="F18" s="27" t="str">
        <f t="shared" si="1"/>
        <v>PASSED</v>
      </c>
    </row>
    <row r="19" spans="1:6" ht="15.75" customHeight="1">
      <c r="A19" s="25">
        <v>7</v>
      </c>
      <c r="B19" s="26" t="str">
        <f>NAMES!C14</f>
        <v>Cole, Alexander</v>
      </c>
      <c r="C19" s="31"/>
      <c r="D19" s="27"/>
      <c r="E19" s="28" t="str">
        <f t="shared" si="0"/>
        <v/>
      </c>
      <c r="F19" s="27" t="str">
        <f t="shared" si="1"/>
        <v/>
      </c>
    </row>
    <row r="20" spans="1:6" ht="15.75" customHeight="1">
      <c r="A20" s="25">
        <v>8</v>
      </c>
      <c r="B20" s="26" t="str">
        <f>NAMES!C15</f>
        <v>Coleman, Thomas</v>
      </c>
      <c r="C20" s="32">
        <v>89</v>
      </c>
      <c r="D20" s="27">
        <v>98</v>
      </c>
      <c r="E20" s="28">
        <f t="shared" si="0"/>
        <v>93.5</v>
      </c>
      <c r="F20" s="27" t="str">
        <f t="shared" si="1"/>
        <v>PASSED</v>
      </c>
    </row>
    <row r="21" spans="1:6" ht="15.75" customHeight="1">
      <c r="A21" s="25">
        <v>9</v>
      </c>
      <c r="B21" s="26" t="str">
        <f>NAMES!C16</f>
        <v>Cox, Anthony</v>
      </c>
      <c r="C21" s="33">
        <v>91</v>
      </c>
      <c r="D21" s="27">
        <v>98</v>
      </c>
      <c r="E21" s="28">
        <f t="shared" si="0"/>
        <v>94.5</v>
      </c>
      <c r="F21" s="27" t="str">
        <f t="shared" si="1"/>
        <v>PASSED</v>
      </c>
    </row>
    <row r="22" spans="1:6" ht="15" customHeight="1">
      <c r="A22" s="25">
        <v>10</v>
      </c>
      <c r="B22" s="26" t="str">
        <f>NAMES!C17</f>
        <v>Dixon, Samuel</v>
      </c>
      <c r="C22" s="33">
        <v>88</v>
      </c>
      <c r="D22" s="27">
        <v>89</v>
      </c>
      <c r="E22" s="28">
        <f t="shared" si="0"/>
        <v>88.5</v>
      </c>
      <c r="F22" s="27" t="str">
        <f t="shared" si="1"/>
        <v>PASSED</v>
      </c>
    </row>
    <row r="23" spans="1:6" ht="15.75" customHeight="1">
      <c r="A23" s="25">
        <v>11</v>
      </c>
      <c r="B23" s="26" t="str">
        <f>NAMES!C18</f>
        <v>Evans, Tyler</v>
      </c>
      <c r="C23" s="33">
        <v>91</v>
      </c>
      <c r="D23" s="27">
        <v>89</v>
      </c>
      <c r="E23" s="28">
        <f t="shared" si="0"/>
        <v>90</v>
      </c>
      <c r="F23" s="27" t="str">
        <f t="shared" si="1"/>
        <v>PASSED</v>
      </c>
    </row>
    <row r="24" spans="1:6" ht="15.75" customHeight="1">
      <c r="A24" s="25">
        <v>12</v>
      </c>
      <c r="B24" s="26" t="str">
        <f>NAMES!C19</f>
        <v>Foster, Sebastian</v>
      </c>
      <c r="C24" s="32">
        <v>92</v>
      </c>
      <c r="D24" s="27">
        <v>91</v>
      </c>
      <c r="E24" s="28">
        <f t="shared" si="0"/>
        <v>91.5</v>
      </c>
      <c r="F24" s="27" t="str">
        <f t="shared" si="1"/>
        <v>PASSED</v>
      </c>
    </row>
    <row r="25" spans="1:6" ht="15.75" customHeight="1">
      <c r="A25" s="25">
        <v>13</v>
      </c>
      <c r="B25" s="26" t="str">
        <f>NAMES!C20</f>
        <v>Foster, Zachary</v>
      </c>
      <c r="C25" s="33">
        <v>92</v>
      </c>
      <c r="D25" s="27">
        <v>90</v>
      </c>
      <c r="E25" s="28">
        <f t="shared" si="0"/>
        <v>91</v>
      </c>
      <c r="F25" s="27" t="str">
        <f t="shared" si="1"/>
        <v>PASSED</v>
      </c>
    </row>
    <row r="26" spans="1:6" ht="15.75" customHeight="1">
      <c r="A26" s="25">
        <v>14</v>
      </c>
      <c r="B26" s="26" t="str">
        <f>NAMES!C21</f>
        <v>Griffin, Matthew</v>
      </c>
      <c r="C26" s="33">
        <v>92</v>
      </c>
      <c r="D26" s="27">
        <v>91</v>
      </c>
      <c r="E26" s="28">
        <f t="shared" si="0"/>
        <v>91.5</v>
      </c>
      <c r="F26" s="27" t="str">
        <f t="shared" si="1"/>
        <v>PASSED</v>
      </c>
    </row>
    <row r="27" spans="1:6" ht="15.75" customHeight="1">
      <c r="A27" s="25">
        <v>15</v>
      </c>
      <c r="B27" s="26" t="str">
        <f>NAMES!C22</f>
        <v>Hayes, Gabriel</v>
      </c>
      <c r="C27" s="32">
        <v>90</v>
      </c>
      <c r="D27" s="27">
        <v>98</v>
      </c>
      <c r="E27" s="28">
        <f t="shared" si="0"/>
        <v>94</v>
      </c>
      <c r="F27" s="27" t="str">
        <f t="shared" si="1"/>
        <v>PASSED</v>
      </c>
    </row>
    <row r="28" spans="1:6" ht="15.75" customHeight="1">
      <c r="A28" s="25">
        <v>16</v>
      </c>
      <c r="B28" s="26" t="str">
        <f>NAMES!C23</f>
        <v>Hayes, Timothy</v>
      </c>
      <c r="C28" s="33">
        <v>90</v>
      </c>
      <c r="D28" s="27">
        <v>97</v>
      </c>
      <c r="E28" s="28">
        <f t="shared" si="0"/>
        <v>93.5</v>
      </c>
      <c r="F28" s="27" t="str">
        <f t="shared" si="1"/>
        <v>PASSED</v>
      </c>
    </row>
    <row r="29" spans="1:6" ht="15" customHeight="1">
      <c r="A29" s="25">
        <v>17</v>
      </c>
      <c r="B29" s="26" t="str">
        <f>NAMES!C24</f>
        <v>Hughes, James</v>
      </c>
      <c r="C29" s="27">
        <v>91</v>
      </c>
      <c r="D29" s="27">
        <v>90</v>
      </c>
      <c r="E29" s="28">
        <f t="shared" si="0"/>
        <v>90.5</v>
      </c>
      <c r="F29" s="27" t="str">
        <f t="shared" si="1"/>
        <v>PASSED</v>
      </c>
    </row>
    <row r="30" spans="1:6" ht="15" customHeight="1">
      <c r="A30" s="25">
        <v>18</v>
      </c>
      <c r="B30" s="26" t="str">
        <f>NAMES!C25</f>
        <v>Jenkins, Michael</v>
      </c>
      <c r="C30" s="27">
        <v>91</v>
      </c>
      <c r="D30" s="27">
        <v>92</v>
      </c>
      <c r="E30" s="28">
        <f t="shared" si="0"/>
        <v>91.5</v>
      </c>
      <c r="F30" s="27" t="str">
        <f t="shared" si="1"/>
        <v>PASSED</v>
      </c>
    </row>
    <row r="31" spans="1:6" ht="15" customHeight="1">
      <c r="A31" s="25">
        <v>19</v>
      </c>
      <c r="B31" s="26" t="str">
        <f>NAMES!C26</f>
        <v>King, Brian</v>
      </c>
      <c r="C31" s="27">
        <v>92</v>
      </c>
      <c r="D31" s="27">
        <v>90</v>
      </c>
      <c r="E31" s="28">
        <f t="shared" si="0"/>
        <v>91</v>
      </c>
      <c r="F31" s="27" t="str">
        <f t="shared" si="1"/>
        <v>PASSED</v>
      </c>
    </row>
    <row r="32" spans="1:6" ht="15" customHeight="1">
      <c r="A32" s="25">
        <v>20</v>
      </c>
      <c r="B32" s="26" t="str">
        <f>NAMES!C27</f>
        <v>Mitchell, Caleb</v>
      </c>
      <c r="C32" s="27">
        <v>90</v>
      </c>
      <c r="D32" s="27">
        <v>98</v>
      </c>
      <c r="E32" s="28">
        <f t="shared" si="0"/>
        <v>94</v>
      </c>
      <c r="F32" s="27" t="str">
        <f t="shared" si="1"/>
        <v>PASSED</v>
      </c>
    </row>
    <row r="33" spans="1:6" ht="15" customHeight="1">
      <c r="A33" s="25">
        <v>21</v>
      </c>
      <c r="B33" s="26" t="str">
        <f>NAMES!C28</f>
        <v>Mitchell, Jeremy</v>
      </c>
      <c r="C33" s="27">
        <v>92</v>
      </c>
      <c r="D33" s="27">
        <v>98</v>
      </c>
      <c r="E33" s="28">
        <f t="shared" si="0"/>
        <v>95</v>
      </c>
      <c r="F33" s="27" t="str">
        <f t="shared" si="1"/>
        <v>PASSED</v>
      </c>
    </row>
    <row r="34" spans="1:6" ht="15" customHeight="1">
      <c r="A34" s="25">
        <v>22</v>
      </c>
      <c r="B34" s="26" t="str">
        <f>NAMES!C29</f>
        <v>Morgan, Isaac</v>
      </c>
      <c r="C34" s="27">
        <v>88</v>
      </c>
      <c r="D34" s="27">
        <v>88</v>
      </c>
      <c r="E34" s="28">
        <f t="shared" si="0"/>
        <v>88</v>
      </c>
      <c r="F34" s="27" t="str">
        <f t="shared" si="1"/>
        <v>PASSED</v>
      </c>
    </row>
    <row r="35" spans="1:6" ht="15" customHeight="1">
      <c r="A35" s="25">
        <v>23</v>
      </c>
      <c r="B35" s="26" t="str">
        <f>NAMES!C30</f>
        <v>Morris, Aaron</v>
      </c>
      <c r="C35" s="27">
        <v>92</v>
      </c>
      <c r="D35" s="27">
        <v>93</v>
      </c>
      <c r="E35" s="28">
        <f t="shared" si="0"/>
        <v>92.5</v>
      </c>
      <c r="F35" s="27" t="str">
        <f t="shared" si="1"/>
        <v>PASSED</v>
      </c>
    </row>
    <row r="36" spans="1:6" ht="15" customHeight="1">
      <c r="A36" s="25">
        <v>24</v>
      </c>
      <c r="B36" s="26" t="str">
        <f>NAMES!C31</f>
        <v>Murphy, David</v>
      </c>
      <c r="C36" s="27">
        <v>90</v>
      </c>
      <c r="D36" s="27">
        <v>98</v>
      </c>
      <c r="E36" s="28">
        <f t="shared" si="0"/>
        <v>94</v>
      </c>
      <c r="F36" s="27" t="str">
        <f t="shared" si="1"/>
        <v>PASSED</v>
      </c>
    </row>
    <row r="37" spans="1:6" ht="15" customHeight="1">
      <c r="A37" s="25">
        <v>25</v>
      </c>
      <c r="B37" s="26" t="str">
        <f>NAMES!C32</f>
        <v>Patterson, Joshua</v>
      </c>
      <c r="C37" s="27">
        <v>90</v>
      </c>
      <c r="D37" s="27">
        <v>87</v>
      </c>
      <c r="E37" s="28">
        <f t="shared" si="0"/>
        <v>88.5</v>
      </c>
      <c r="F37" s="27" t="str">
        <f t="shared" si="1"/>
        <v>PASSED</v>
      </c>
    </row>
    <row r="38" spans="1:6" ht="15" customHeight="1">
      <c r="A38" s="25">
        <v>26</v>
      </c>
      <c r="B38" s="26" t="str">
        <f>NAMES!C33</f>
        <v>Perry, Richard</v>
      </c>
      <c r="C38" s="27">
        <v>91</v>
      </c>
      <c r="D38" s="27">
        <v>98</v>
      </c>
      <c r="E38" s="28">
        <f t="shared" si="0"/>
        <v>94.5</v>
      </c>
      <c r="F38" s="27" t="str">
        <f t="shared" si="1"/>
        <v>PASSED</v>
      </c>
    </row>
    <row r="39" spans="1:6" ht="15" customHeight="1">
      <c r="A39" s="25">
        <v>27</v>
      </c>
      <c r="B39" s="26" t="str">
        <f>NAMES!C34</f>
        <v>Peterson, Logan</v>
      </c>
      <c r="C39" s="27">
        <v>89</v>
      </c>
      <c r="D39" s="27">
        <v>98</v>
      </c>
      <c r="E39" s="28">
        <f t="shared" si="0"/>
        <v>93.5</v>
      </c>
      <c r="F39" s="27" t="str">
        <f t="shared" si="1"/>
        <v>PASSED</v>
      </c>
    </row>
    <row r="40" spans="1:6" ht="15" customHeight="1">
      <c r="A40" s="25">
        <v>28</v>
      </c>
      <c r="B40" s="26" t="str">
        <f>NAMES!C35</f>
        <v>Powell, Nathan</v>
      </c>
      <c r="C40" s="27">
        <v>92</v>
      </c>
      <c r="D40" s="27">
        <v>90</v>
      </c>
      <c r="E40" s="28">
        <f t="shared" si="0"/>
        <v>91</v>
      </c>
      <c r="F40" s="27" t="str">
        <f t="shared" si="1"/>
        <v>PASSED</v>
      </c>
    </row>
    <row r="41" spans="1:6" ht="15" customHeight="1">
      <c r="A41" s="25">
        <v>29</v>
      </c>
      <c r="B41" s="26" t="str">
        <f>NAMES!C36</f>
        <v>Price, Christopher</v>
      </c>
      <c r="C41" s="27">
        <v>90</v>
      </c>
      <c r="D41" s="27">
        <v>92</v>
      </c>
      <c r="E41" s="28">
        <f t="shared" si="0"/>
        <v>91</v>
      </c>
      <c r="F41" s="27" t="str">
        <f t="shared" si="1"/>
        <v>PASSED</v>
      </c>
    </row>
    <row r="42" spans="1:6" ht="15" customHeight="1">
      <c r="A42" s="25">
        <v>30</v>
      </c>
      <c r="B42" s="26" t="str">
        <f>NAMES!C37</f>
        <v>Ramirez, Kevin</v>
      </c>
      <c r="C42" s="27">
        <v>84</v>
      </c>
      <c r="D42" s="27">
        <v>83</v>
      </c>
      <c r="E42" s="28">
        <f t="shared" si="0"/>
        <v>83.5</v>
      </c>
      <c r="F42" s="27" t="str">
        <f t="shared" si="1"/>
        <v>PASSED</v>
      </c>
    </row>
    <row r="43" spans="1:6" ht="15" customHeight="1">
      <c r="A43" s="25">
        <v>31</v>
      </c>
      <c r="B43" s="26" t="str">
        <f>NAMES!C38</f>
        <v>Reed, Patrick</v>
      </c>
      <c r="C43" s="27">
        <v>88</v>
      </c>
      <c r="D43" s="27">
        <v>98</v>
      </c>
      <c r="E43" s="28">
        <f t="shared" si="0"/>
        <v>93</v>
      </c>
      <c r="F43" s="27" t="str">
        <f t="shared" si="1"/>
        <v>PASSED</v>
      </c>
    </row>
    <row r="44" spans="1:6" ht="15" customHeight="1">
      <c r="A44" s="25">
        <v>32</v>
      </c>
      <c r="B44" s="26" t="str">
        <f>NAMES!C39</f>
        <v>Reed, William</v>
      </c>
      <c r="C44" s="27">
        <v>87</v>
      </c>
      <c r="D44" s="27">
        <v>90</v>
      </c>
      <c r="E44" s="28">
        <f t="shared" si="0"/>
        <v>88.5</v>
      </c>
      <c r="F44" s="27" t="str">
        <f t="shared" si="1"/>
        <v>PASSED</v>
      </c>
    </row>
    <row r="45" spans="1:6" ht="15" customHeight="1">
      <c r="A45" s="25">
        <v>33</v>
      </c>
      <c r="B45" s="26" t="str">
        <f>NAMES!C40</f>
        <v>Reynolds, Owen</v>
      </c>
      <c r="C45" s="27">
        <v>87</v>
      </c>
      <c r="D45" s="27">
        <v>90</v>
      </c>
      <c r="E45" s="28">
        <f t="shared" si="0"/>
        <v>88.5</v>
      </c>
      <c r="F45" s="27" t="str">
        <f t="shared" si="1"/>
        <v>PASSED</v>
      </c>
    </row>
    <row r="46" spans="1:6" ht="15" customHeight="1">
      <c r="A46" s="25">
        <v>34</v>
      </c>
      <c r="B46" s="26" t="str">
        <f>NAMES!C41</f>
        <v>Rivera, Eric</v>
      </c>
      <c r="C46" s="27">
        <v>89</v>
      </c>
      <c r="D46" s="27">
        <v>87</v>
      </c>
      <c r="E46" s="28">
        <f t="shared" si="0"/>
        <v>88</v>
      </c>
      <c r="F46" s="27" t="str">
        <f t="shared" si="1"/>
        <v>PASSED</v>
      </c>
    </row>
    <row r="47" spans="1:6" ht="15" customHeight="1">
      <c r="A47" s="25">
        <v>35</v>
      </c>
      <c r="B47" s="26" t="str">
        <f>NAMES!C42</f>
        <v>Russell, Eli</v>
      </c>
      <c r="C47" s="27">
        <v>89</v>
      </c>
      <c r="D47" s="27">
        <v>90</v>
      </c>
      <c r="E47" s="28">
        <f t="shared" si="0"/>
        <v>89.5</v>
      </c>
      <c r="F47" s="27" t="str">
        <f t="shared" si="1"/>
        <v>PASSED</v>
      </c>
    </row>
    <row r="48" spans="1:6" ht="15" customHeight="1">
      <c r="A48" s="35">
        <v>36</v>
      </c>
      <c r="B48" s="26" t="str">
        <f>NAMES!C43</f>
        <v>Sanders, Charles</v>
      </c>
      <c r="C48" s="27">
        <v>89</v>
      </c>
      <c r="D48" s="27">
        <v>89</v>
      </c>
      <c r="E48" s="28">
        <f t="shared" si="0"/>
        <v>89</v>
      </c>
      <c r="F48" s="27" t="str">
        <f t="shared" si="1"/>
        <v>PASSED</v>
      </c>
    </row>
    <row r="49" spans="1:6" ht="15" customHeight="1">
      <c r="A49" s="35">
        <v>37</v>
      </c>
      <c r="B49" s="26" t="str">
        <f>NAMES!C44</f>
        <v>Sanders, Jason</v>
      </c>
      <c r="C49" s="27">
        <v>91</v>
      </c>
      <c r="D49" s="27">
        <v>98</v>
      </c>
      <c r="E49" s="28">
        <f t="shared" si="0"/>
        <v>94.5</v>
      </c>
      <c r="F49" s="27" t="str">
        <f t="shared" si="1"/>
        <v>PASSED</v>
      </c>
    </row>
    <row r="50" spans="1:6" ht="15" customHeight="1">
      <c r="A50" s="35">
        <v>38</v>
      </c>
      <c r="B50" s="26" t="str">
        <f>NAMES!C45</f>
        <v>Scott, Lucas</v>
      </c>
      <c r="C50" s="27">
        <v>89</v>
      </c>
      <c r="D50" s="27">
        <v>90</v>
      </c>
      <c r="E50" s="28">
        <f t="shared" si="0"/>
        <v>89.5</v>
      </c>
      <c r="F50" s="27" t="str">
        <f t="shared" si="1"/>
        <v>PASSED</v>
      </c>
    </row>
    <row r="51" spans="1:6" ht="15" customHeight="1">
      <c r="A51" s="35">
        <v>39</v>
      </c>
      <c r="B51" s="26" t="str">
        <f>NAMES!C46</f>
        <v>Simmons, Brandon</v>
      </c>
      <c r="C51" s="27">
        <v>90</v>
      </c>
      <c r="D51" s="27">
        <v>96</v>
      </c>
      <c r="E51" s="28">
        <f t="shared" si="0"/>
        <v>93</v>
      </c>
      <c r="F51" s="27" t="str">
        <f t="shared" si="1"/>
        <v>PASSED</v>
      </c>
    </row>
    <row r="52" spans="1:6" ht="15" customHeight="1">
      <c r="A52" s="35">
        <v>40</v>
      </c>
      <c r="B52" s="26" t="str">
        <f>NAMES!C47</f>
        <v>Simmons, Daniel</v>
      </c>
      <c r="C52" s="27">
        <v>88</v>
      </c>
      <c r="D52" s="27">
        <v>98</v>
      </c>
      <c r="E52" s="28">
        <f t="shared" si="0"/>
        <v>93</v>
      </c>
      <c r="F52" s="27" t="str">
        <f t="shared" si="1"/>
        <v>PASSED</v>
      </c>
    </row>
    <row r="53" spans="1:6" ht="15" customHeight="1">
      <c r="A53" s="35">
        <v>41</v>
      </c>
      <c r="B53" s="26" t="str">
        <f>NAMES!C48</f>
        <v>Simmons, Steven</v>
      </c>
      <c r="C53" s="27">
        <v>89</v>
      </c>
      <c r="D53" s="27">
        <v>91</v>
      </c>
      <c r="E53" s="28">
        <f t="shared" si="0"/>
        <v>90</v>
      </c>
      <c r="F53" s="27" t="str">
        <f t="shared" si="1"/>
        <v>PASSED</v>
      </c>
    </row>
    <row r="54" spans="1:6" ht="15" customHeight="1">
      <c r="A54" s="35">
        <v>42</v>
      </c>
      <c r="B54" s="26" t="str">
        <f>NAMES!C49</f>
        <v>Stewart, Joseph</v>
      </c>
      <c r="C54" s="27">
        <v>90</v>
      </c>
      <c r="D54" s="27">
        <v>96</v>
      </c>
      <c r="E54" s="28">
        <f t="shared" si="0"/>
        <v>93</v>
      </c>
      <c r="F54" s="27" t="str">
        <f t="shared" si="1"/>
        <v>PASSED</v>
      </c>
    </row>
    <row r="55" spans="1:6" ht="15" customHeight="1">
      <c r="A55" s="35">
        <v>43</v>
      </c>
      <c r="B55" s="26" t="str">
        <f>NAMES!C50</f>
        <v>Thompson, Andrew</v>
      </c>
      <c r="C55" s="27">
        <v>89</v>
      </c>
      <c r="D55" s="27">
        <v>98</v>
      </c>
      <c r="E55" s="28">
        <f t="shared" si="0"/>
        <v>93.5</v>
      </c>
      <c r="F55" s="27" t="str">
        <f t="shared" si="1"/>
        <v>PASSED</v>
      </c>
    </row>
    <row r="56" spans="1:6" ht="15" customHeight="1">
      <c r="A56" s="35">
        <v>44</v>
      </c>
      <c r="B56" s="26" t="str">
        <f>NAMES!C51</f>
        <v>Turner, Ethan</v>
      </c>
      <c r="C56" s="27">
        <v>90</v>
      </c>
      <c r="D56" s="27">
        <v>96</v>
      </c>
      <c r="E56" s="28">
        <f t="shared" si="0"/>
        <v>93</v>
      </c>
      <c r="F56" s="27" t="str">
        <f t="shared" si="1"/>
        <v>PASSED</v>
      </c>
    </row>
    <row r="57" spans="1:6" ht="15" customHeight="1">
      <c r="A57" s="35">
        <v>45</v>
      </c>
      <c r="B57" s="26" t="str">
        <f>NAMES!C52</f>
        <v>Ward, Jonathan</v>
      </c>
      <c r="C57" s="27">
        <v>91</v>
      </c>
      <c r="D57" s="27">
        <v>91</v>
      </c>
      <c r="E57" s="28">
        <f t="shared" si="0"/>
        <v>91</v>
      </c>
      <c r="F57" s="27" t="str">
        <f t="shared" si="1"/>
        <v>PASSED</v>
      </c>
    </row>
    <row r="58" spans="1:6" ht="15" customHeight="1">
      <c r="A58" s="35">
        <v>46</v>
      </c>
      <c r="B58" s="26" t="str">
        <f>NAMES!C53</f>
        <v>Watson, Justin</v>
      </c>
      <c r="C58" s="27">
        <v>90</v>
      </c>
      <c r="D58" s="27">
        <v>98</v>
      </c>
      <c r="E58" s="28">
        <f t="shared" si="0"/>
        <v>94</v>
      </c>
      <c r="F58" s="27" t="str">
        <f t="shared" si="1"/>
        <v>PASSED</v>
      </c>
    </row>
    <row r="59" spans="1:6" ht="15" customHeight="1">
      <c r="A59" s="35">
        <v>47</v>
      </c>
      <c r="B59" s="26" t="str">
        <f>NAMES!C54</f>
        <v>Wright, Henry</v>
      </c>
      <c r="C59" s="27">
        <v>87</v>
      </c>
      <c r="D59" s="27">
        <v>96</v>
      </c>
      <c r="E59" s="28">
        <f t="shared" si="0"/>
        <v>91.5</v>
      </c>
      <c r="F59" s="27" t="str">
        <f t="shared" si="1"/>
        <v>PASSED</v>
      </c>
    </row>
    <row r="60" spans="1:6" ht="15" customHeight="1">
      <c r="A60" s="35">
        <v>48</v>
      </c>
      <c r="B60" s="26" t="str">
        <f>NAMES!C55</f>
        <v>Young, Benjamin</v>
      </c>
      <c r="C60" s="27">
        <v>89</v>
      </c>
      <c r="D60" s="27">
        <v>90</v>
      </c>
      <c r="E60" s="28">
        <f t="shared" si="0"/>
        <v>89.5</v>
      </c>
      <c r="F60" s="27" t="str">
        <f t="shared" si="1"/>
        <v>PASSED</v>
      </c>
    </row>
    <row r="61" spans="1:6" ht="15" hidden="1" customHeight="1">
      <c r="A61" s="35">
        <v>49</v>
      </c>
      <c r="B61" s="26">
        <f>NAMES!C56</f>
        <v>0</v>
      </c>
      <c r="C61" s="27"/>
      <c r="D61" s="27"/>
      <c r="E61" s="28" t="str">
        <f t="shared" si="0"/>
        <v/>
      </c>
      <c r="F61" s="27" t="str">
        <f t="shared" si="1"/>
        <v/>
      </c>
    </row>
    <row r="62" spans="1:6" ht="15" hidden="1" customHeight="1">
      <c r="A62" s="35">
        <v>50</v>
      </c>
      <c r="B62" s="26">
        <f>NAMES!C57</f>
        <v>0</v>
      </c>
      <c r="C62" s="27"/>
      <c r="D62" s="27"/>
      <c r="E62" s="28" t="str">
        <f t="shared" si="0"/>
        <v/>
      </c>
      <c r="F62" s="27" t="str">
        <f t="shared" si="1"/>
        <v/>
      </c>
    </row>
    <row r="63" spans="1:6" ht="15" hidden="1" customHeight="1">
      <c r="A63" s="35">
        <v>51</v>
      </c>
      <c r="B63" s="26">
        <f>NAMES!C58</f>
        <v>0</v>
      </c>
      <c r="C63" s="27"/>
      <c r="D63" s="27"/>
      <c r="E63" s="28" t="str">
        <f t="shared" si="0"/>
        <v/>
      </c>
      <c r="F63" s="27" t="str">
        <f t="shared" si="1"/>
        <v/>
      </c>
    </row>
    <row r="64" spans="1:6" ht="15" hidden="1" customHeight="1">
      <c r="A64" s="35">
        <v>52</v>
      </c>
      <c r="B64" s="26">
        <f>NAMES!C59</f>
        <v>0</v>
      </c>
      <c r="C64" s="27"/>
      <c r="D64" s="27"/>
      <c r="E64" s="28" t="str">
        <f t="shared" si="0"/>
        <v/>
      </c>
      <c r="F64" s="27" t="str">
        <f t="shared" si="1"/>
        <v/>
      </c>
    </row>
    <row r="65" spans="1:6" ht="15" hidden="1" customHeight="1">
      <c r="A65" s="35">
        <v>53</v>
      </c>
      <c r="B65" s="26">
        <f>NAMES!C60</f>
        <v>0</v>
      </c>
      <c r="C65" s="27"/>
      <c r="D65" s="27"/>
      <c r="E65" s="28" t="str">
        <f t="shared" si="0"/>
        <v/>
      </c>
      <c r="F65" s="27" t="str">
        <f t="shared" si="1"/>
        <v/>
      </c>
    </row>
    <row r="66" spans="1:6" ht="15" hidden="1" customHeight="1">
      <c r="A66" s="35">
        <v>54</v>
      </c>
      <c r="B66" s="26">
        <f>NAMES!C61</f>
        <v>0</v>
      </c>
      <c r="C66" s="27"/>
      <c r="D66" s="27"/>
      <c r="E66" s="28" t="str">
        <f t="shared" si="0"/>
        <v/>
      </c>
      <c r="F66" s="27" t="str">
        <f t="shared" si="1"/>
        <v/>
      </c>
    </row>
    <row r="67" spans="1:6" ht="15" hidden="1" customHeight="1">
      <c r="A67" s="35">
        <v>55</v>
      </c>
      <c r="B67" s="26">
        <f>NAMES!C62</f>
        <v>0</v>
      </c>
      <c r="C67" s="27"/>
      <c r="D67" s="27"/>
      <c r="E67" s="28" t="str">
        <f t="shared" si="0"/>
        <v/>
      </c>
      <c r="F67" s="27" t="str">
        <f t="shared" si="1"/>
        <v/>
      </c>
    </row>
    <row r="68" spans="1:6" ht="15" hidden="1" customHeight="1">
      <c r="A68" s="35">
        <v>56</v>
      </c>
      <c r="B68" s="26">
        <f>NAMES!C63</f>
        <v>0</v>
      </c>
      <c r="C68" s="27"/>
      <c r="D68" s="27"/>
      <c r="E68" s="28" t="str">
        <f t="shared" si="0"/>
        <v/>
      </c>
      <c r="F68" s="27" t="str">
        <f t="shared" si="1"/>
        <v/>
      </c>
    </row>
    <row r="69" spans="1:6" ht="15" hidden="1" customHeight="1">
      <c r="A69" s="35">
        <v>57</v>
      </c>
      <c r="B69" s="26">
        <f>NAMES!C64</f>
        <v>0</v>
      </c>
      <c r="C69" s="27"/>
      <c r="D69" s="27"/>
      <c r="E69" s="28" t="str">
        <f t="shared" si="0"/>
        <v/>
      </c>
      <c r="F69" s="27" t="str">
        <f t="shared" si="1"/>
        <v/>
      </c>
    </row>
    <row r="70" spans="1:6" ht="15" hidden="1" customHeight="1">
      <c r="A70" s="35">
        <v>58</v>
      </c>
      <c r="B70" s="26">
        <f>NAMES!C65</f>
        <v>0</v>
      </c>
      <c r="C70" s="27"/>
      <c r="D70" s="27"/>
      <c r="E70" s="28" t="str">
        <f t="shared" si="0"/>
        <v/>
      </c>
      <c r="F70" s="27" t="str">
        <f t="shared" si="1"/>
        <v/>
      </c>
    </row>
    <row r="71" spans="1:6" ht="15" hidden="1" customHeight="1">
      <c r="A71" s="35">
        <v>59</v>
      </c>
      <c r="B71" s="26">
        <f>NAMES!C66</f>
        <v>0</v>
      </c>
      <c r="C71" s="27"/>
      <c r="D71" s="27"/>
      <c r="E71" s="28" t="str">
        <f t="shared" si="0"/>
        <v/>
      </c>
      <c r="F71" s="27" t="str">
        <f t="shared" si="1"/>
        <v/>
      </c>
    </row>
    <row r="72" spans="1:6" ht="15" hidden="1" customHeight="1">
      <c r="A72" s="35">
        <v>60</v>
      </c>
      <c r="B72" s="26">
        <f>NAMES!C67</f>
        <v>0</v>
      </c>
      <c r="C72" s="27"/>
      <c r="D72" s="27"/>
      <c r="E72" s="28" t="str">
        <f t="shared" si="0"/>
        <v/>
      </c>
      <c r="F72" s="27" t="str">
        <f t="shared" si="1"/>
        <v/>
      </c>
    </row>
    <row r="73" spans="1:6" ht="15" customHeight="1">
      <c r="A73" s="142"/>
      <c r="B73" s="143"/>
      <c r="C73" s="144"/>
      <c r="D73" s="74"/>
      <c r="E73" s="74"/>
      <c r="F73" s="75"/>
    </row>
    <row r="74" spans="1:6" ht="15" customHeight="1">
      <c r="A74" s="35" cm="1">
        <f t="array" ref="A74:A133">_xlfn.SEQUENCE(60,1,1,1)</f>
        <v>1</v>
      </c>
      <c r="B74" s="26" t="str">
        <f>NAMES!D8</f>
        <v>Adams, Olivia</v>
      </c>
      <c r="C74" s="31">
        <v>89</v>
      </c>
      <c r="D74" s="27">
        <v>98</v>
      </c>
      <c r="E74" s="28">
        <f t="shared" ref="E74:E110" si="2">IFERROR(AVERAGE(C74:D74),"")</f>
        <v>93.5</v>
      </c>
      <c r="F74" s="27" t="str">
        <f t="shared" ref="F74:F133" si="3">IF(E74="","",IF(E74&gt;=75,"PASSED","FAILED"))</f>
        <v>PASSED</v>
      </c>
    </row>
    <row r="75" spans="1:6" ht="15" customHeight="1">
      <c r="A75" s="35">
        <v>2</v>
      </c>
      <c r="B75" s="26" t="str">
        <f>NAMES!D9</f>
        <v>Cooper, Ava</v>
      </c>
      <c r="C75" s="31">
        <v>89</v>
      </c>
      <c r="D75" s="27">
        <v>98</v>
      </c>
      <c r="E75" s="28">
        <f t="shared" si="2"/>
        <v>93.5</v>
      </c>
      <c r="F75" s="27" t="str">
        <f t="shared" si="3"/>
        <v>PASSED</v>
      </c>
    </row>
    <row r="76" spans="1:6" ht="15" customHeight="1">
      <c r="A76" s="35">
        <v>3</v>
      </c>
      <c r="B76" s="26" t="str">
        <f>NAMES!D10</f>
        <v>Martinez, Sophia</v>
      </c>
      <c r="C76" s="31">
        <v>88</v>
      </c>
      <c r="D76" s="27">
        <v>93</v>
      </c>
      <c r="E76" s="28">
        <f t="shared" si="2"/>
        <v>90.5</v>
      </c>
      <c r="F76" s="27" t="str">
        <f t="shared" si="3"/>
        <v>PASSED</v>
      </c>
    </row>
    <row r="77" spans="1:6" ht="15" customHeight="1">
      <c r="A77" s="35">
        <v>4</v>
      </c>
      <c r="B77" s="26" t="str">
        <f>NAMES!D11</f>
        <v>Bennett, Emma</v>
      </c>
      <c r="C77" s="31">
        <v>86</v>
      </c>
      <c r="D77" s="27">
        <v>89</v>
      </c>
      <c r="E77" s="28">
        <f t="shared" si="2"/>
        <v>87.5</v>
      </c>
      <c r="F77" s="27" t="str">
        <f t="shared" si="3"/>
        <v>PASSED</v>
      </c>
    </row>
    <row r="78" spans="1:6" ht="15" customHeight="1">
      <c r="A78" s="35">
        <v>5</v>
      </c>
      <c r="B78" s="26" t="str">
        <f>NAMES!D12</f>
        <v>Hughes, Isabella</v>
      </c>
      <c r="C78" s="31">
        <v>87</v>
      </c>
      <c r="D78" s="27">
        <v>92</v>
      </c>
      <c r="E78" s="28">
        <f t="shared" si="2"/>
        <v>89.5</v>
      </c>
      <c r="F78" s="27" t="str">
        <f t="shared" si="3"/>
        <v>PASSED</v>
      </c>
    </row>
    <row r="79" spans="1:6" ht="15" customHeight="1">
      <c r="A79" s="35">
        <v>6</v>
      </c>
      <c r="B79" s="26" t="str">
        <f>NAMES!D13</f>
        <v>Carter, Mia</v>
      </c>
      <c r="C79" s="31">
        <v>88</v>
      </c>
      <c r="D79" s="27">
        <v>92</v>
      </c>
      <c r="E79" s="28">
        <f t="shared" si="2"/>
        <v>90</v>
      </c>
      <c r="F79" s="27" t="str">
        <f t="shared" si="3"/>
        <v>PASSED</v>
      </c>
    </row>
    <row r="80" spans="1:6" ht="15" hidden="1" customHeight="1">
      <c r="A80" s="35">
        <v>7</v>
      </c>
      <c r="B80" s="26">
        <f>NAMES!D14</f>
        <v>0</v>
      </c>
      <c r="C80" s="31"/>
      <c r="D80" s="27"/>
      <c r="E80" s="28" t="str">
        <f t="shared" si="2"/>
        <v/>
      </c>
      <c r="F80" s="27" t="str">
        <f t="shared" si="3"/>
        <v/>
      </c>
    </row>
    <row r="81" spans="1:6" ht="15" hidden="1" customHeight="1">
      <c r="A81" s="35">
        <v>8</v>
      </c>
      <c r="B81" s="26">
        <f>NAMES!D15</f>
        <v>0</v>
      </c>
      <c r="C81" s="31"/>
      <c r="D81" s="27"/>
      <c r="E81" s="28" t="str">
        <f t="shared" si="2"/>
        <v/>
      </c>
      <c r="F81" s="27" t="str">
        <f t="shared" si="3"/>
        <v/>
      </c>
    </row>
    <row r="82" spans="1:6" ht="15" hidden="1" customHeight="1">
      <c r="A82" s="35">
        <v>9</v>
      </c>
      <c r="B82" s="26">
        <f>NAMES!D16</f>
        <v>0</v>
      </c>
      <c r="C82" s="31"/>
      <c r="D82" s="27"/>
      <c r="E82" s="28" t="str">
        <f t="shared" si="2"/>
        <v/>
      </c>
      <c r="F82" s="27" t="str">
        <f t="shared" si="3"/>
        <v/>
      </c>
    </row>
    <row r="83" spans="1:6" ht="15" hidden="1" customHeight="1">
      <c r="A83" s="35">
        <v>10</v>
      </c>
      <c r="B83" s="26">
        <f>NAMES!D17</f>
        <v>0</v>
      </c>
      <c r="C83" s="31"/>
      <c r="D83" s="27"/>
      <c r="E83" s="28" t="str">
        <f t="shared" si="2"/>
        <v/>
      </c>
      <c r="F83" s="27" t="str">
        <f t="shared" si="3"/>
        <v/>
      </c>
    </row>
    <row r="84" spans="1:6" ht="15" hidden="1" customHeight="1">
      <c r="A84" s="35">
        <v>11</v>
      </c>
      <c r="B84" s="26">
        <f>NAMES!D18</f>
        <v>0</v>
      </c>
      <c r="C84" s="31"/>
      <c r="D84" s="27"/>
      <c r="E84" s="28" t="str">
        <f t="shared" si="2"/>
        <v/>
      </c>
      <c r="F84" s="27" t="str">
        <f t="shared" si="3"/>
        <v/>
      </c>
    </row>
    <row r="85" spans="1:6" ht="15" hidden="1" customHeight="1">
      <c r="A85" s="35">
        <v>12</v>
      </c>
      <c r="B85" s="26">
        <f>NAMES!D19</f>
        <v>0</v>
      </c>
      <c r="C85" s="31"/>
      <c r="D85" s="27"/>
      <c r="E85" s="28" t="str">
        <f t="shared" si="2"/>
        <v/>
      </c>
      <c r="F85" s="27" t="str">
        <f t="shared" si="3"/>
        <v/>
      </c>
    </row>
    <row r="86" spans="1:6" ht="15" hidden="1" customHeight="1">
      <c r="A86" s="35">
        <v>13</v>
      </c>
      <c r="B86" s="26">
        <f>NAMES!D20</f>
        <v>0</v>
      </c>
      <c r="C86" s="31"/>
      <c r="D86" s="27"/>
      <c r="E86" s="28" t="str">
        <f t="shared" si="2"/>
        <v/>
      </c>
      <c r="F86" s="27" t="str">
        <f t="shared" si="3"/>
        <v/>
      </c>
    </row>
    <row r="87" spans="1:6" ht="15" hidden="1" customHeight="1">
      <c r="A87" s="35">
        <v>14</v>
      </c>
      <c r="B87" s="26">
        <f>NAMES!D21</f>
        <v>0</v>
      </c>
      <c r="C87" s="31"/>
      <c r="D87" s="27"/>
      <c r="E87" s="28" t="str">
        <f t="shared" si="2"/>
        <v/>
      </c>
      <c r="F87" s="27" t="str">
        <f t="shared" si="3"/>
        <v/>
      </c>
    </row>
    <row r="88" spans="1:6" ht="15" hidden="1" customHeight="1">
      <c r="A88" s="35">
        <v>15</v>
      </c>
      <c r="B88" s="26">
        <f>NAMES!D22</f>
        <v>0</v>
      </c>
      <c r="C88" s="31"/>
      <c r="D88" s="27"/>
      <c r="E88" s="28" t="str">
        <f t="shared" si="2"/>
        <v/>
      </c>
      <c r="F88" s="27" t="str">
        <f t="shared" si="3"/>
        <v/>
      </c>
    </row>
    <row r="89" spans="1:6" ht="15" hidden="1" customHeight="1">
      <c r="A89" s="35">
        <v>16</v>
      </c>
      <c r="B89" s="26">
        <f>NAMES!D23</f>
        <v>0</v>
      </c>
      <c r="C89" s="36"/>
      <c r="D89" s="27"/>
      <c r="E89" s="28" t="str">
        <f t="shared" si="2"/>
        <v/>
      </c>
      <c r="F89" s="27" t="str">
        <f t="shared" si="3"/>
        <v/>
      </c>
    </row>
    <row r="90" spans="1:6" ht="15" hidden="1" customHeight="1">
      <c r="A90" s="35">
        <v>17</v>
      </c>
      <c r="B90" s="26">
        <f>NAMES!D24</f>
        <v>0</v>
      </c>
      <c r="C90" s="31"/>
      <c r="D90" s="27"/>
      <c r="E90" s="28" t="str">
        <f t="shared" si="2"/>
        <v/>
      </c>
      <c r="F90" s="27" t="str">
        <f t="shared" si="3"/>
        <v/>
      </c>
    </row>
    <row r="91" spans="1:6" ht="15" hidden="1" customHeight="1">
      <c r="A91" s="35">
        <v>18</v>
      </c>
      <c r="B91" s="26">
        <f>NAMES!D25</f>
        <v>0</v>
      </c>
      <c r="C91" s="31"/>
      <c r="D91" s="27"/>
      <c r="E91" s="28" t="str">
        <f t="shared" si="2"/>
        <v/>
      </c>
      <c r="F91" s="27" t="str">
        <f t="shared" si="3"/>
        <v/>
      </c>
    </row>
    <row r="92" spans="1:6" ht="15" hidden="1" customHeight="1">
      <c r="A92" s="35">
        <v>19</v>
      </c>
      <c r="B92" s="26">
        <f>NAMES!D26</f>
        <v>0</v>
      </c>
      <c r="C92" s="31"/>
      <c r="D92" s="27"/>
      <c r="E92" s="28" t="str">
        <f t="shared" si="2"/>
        <v/>
      </c>
      <c r="F92" s="27" t="str">
        <f t="shared" si="3"/>
        <v/>
      </c>
    </row>
    <row r="93" spans="1:6" ht="15" hidden="1" customHeight="1">
      <c r="A93" s="35">
        <v>20</v>
      </c>
      <c r="B93" s="26">
        <f>NAMES!D27</f>
        <v>0</v>
      </c>
      <c r="C93" s="31"/>
      <c r="D93" s="27"/>
      <c r="E93" s="28" t="str">
        <f t="shared" si="2"/>
        <v/>
      </c>
      <c r="F93" s="27" t="str">
        <f t="shared" si="3"/>
        <v/>
      </c>
    </row>
    <row r="94" spans="1:6" ht="15" hidden="1" customHeight="1">
      <c r="A94" s="35">
        <v>21</v>
      </c>
      <c r="B94" s="26">
        <f>NAMES!D28</f>
        <v>0</v>
      </c>
      <c r="C94" s="31"/>
      <c r="D94" s="27"/>
      <c r="E94" s="28" t="str">
        <f t="shared" si="2"/>
        <v/>
      </c>
      <c r="F94" s="27" t="str">
        <f t="shared" si="3"/>
        <v/>
      </c>
    </row>
    <row r="95" spans="1:6" ht="15" hidden="1" customHeight="1">
      <c r="A95" s="35">
        <v>22</v>
      </c>
      <c r="B95" s="26">
        <f>NAMES!D29</f>
        <v>0</v>
      </c>
      <c r="C95" s="31"/>
      <c r="D95" s="27"/>
      <c r="E95" s="28" t="str">
        <f t="shared" si="2"/>
        <v/>
      </c>
      <c r="F95" s="27" t="str">
        <f t="shared" si="3"/>
        <v/>
      </c>
    </row>
    <row r="96" spans="1:6" ht="15" hidden="1" customHeight="1">
      <c r="A96" s="35">
        <v>23</v>
      </c>
      <c r="B96" s="26">
        <f>NAMES!D30</f>
        <v>0</v>
      </c>
      <c r="C96" s="37"/>
      <c r="D96" s="27"/>
      <c r="E96" s="28" t="str">
        <f t="shared" si="2"/>
        <v/>
      </c>
      <c r="F96" s="27" t="str">
        <f t="shared" si="3"/>
        <v/>
      </c>
    </row>
    <row r="97" spans="1:6" ht="15" hidden="1" customHeight="1">
      <c r="A97" s="35">
        <v>24</v>
      </c>
      <c r="B97" s="26">
        <f>NAMES!D31</f>
        <v>0</v>
      </c>
      <c r="C97" s="31"/>
      <c r="D97" s="27"/>
      <c r="E97" s="28" t="str">
        <f t="shared" si="2"/>
        <v/>
      </c>
      <c r="F97" s="27" t="str">
        <f t="shared" si="3"/>
        <v/>
      </c>
    </row>
    <row r="98" spans="1:6" ht="15" hidden="1" customHeight="1">
      <c r="A98" s="35">
        <v>25</v>
      </c>
      <c r="B98" s="26">
        <f>NAMES!D32</f>
        <v>0</v>
      </c>
      <c r="C98" s="33"/>
      <c r="D98" s="27"/>
      <c r="E98" s="28" t="str">
        <f t="shared" si="2"/>
        <v/>
      </c>
      <c r="F98" s="27" t="str">
        <f t="shared" si="3"/>
        <v/>
      </c>
    </row>
    <row r="99" spans="1:6" ht="15" hidden="1" customHeight="1">
      <c r="A99" s="35">
        <v>26</v>
      </c>
      <c r="B99" s="26">
        <f>NAMES!D33</f>
        <v>0</v>
      </c>
      <c r="C99" s="33"/>
      <c r="D99" s="27"/>
      <c r="E99" s="28" t="str">
        <f t="shared" si="2"/>
        <v/>
      </c>
      <c r="F99" s="27" t="str">
        <f t="shared" si="3"/>
        <v/>
      </c>
    </row>
    <row r="100" spans="1:6" ht="15" hidden="1" customHeight="1">
      <c r="A100" s="35">
        <v>27</v>
      </c>
      <c r="B100" s="26">
        <f>NAMES!D34</f>
        <v>0</v>
      </c>
      <c r="C100" s="33"/>
      <c r="D100" s="27"/>
      <c r="E100" s="28" t="str">
        <f t="shared" si="2"/>
        <v/>
      </c>
      <c r="F100" s="27" t="str">
        <f t="shared" si="3"/>
        <v/>
      </c>
    </row>
    <row r="101" spans="1:6" ht="15" hidden="1" customHeight="1">
      <c r="A101" s="35">
        <v>28</v>
      </c>
      <c r="B101" s="26">
        <f>NAMES!D35</f>
        <v>0</v>
      </c>
      <c r="C101" s="33"/>
      <c r="D101" s="27"/>
      <c r="E101" s="28" t="str">
        <f t="shared" si="2"/>
        <v/>
      </c>
      <c r="F101" s="27" t="str">
        <f t="shared" si="3"/>
        <v/>
      </c>
    </row>
    <row r="102" spans="1:6" ht="15" hidden="1" customHeight="1">
      <c r="A102" s="35">
        <v>29</v>
      </c>
      <c r="B102" s="26">
        <f>NAMES!D36</f>
        <v>0</v>
      </c>
      <c r="C102" s="32"/>
      <c r="D102" s="27"/>
      <c r="E102" s="28" t="str">
        <f t="shared" si="2"/>
        <v/>
      </c>
      <c r="F102" s="27" t="str">
        <f t="shared" si="3"/>
        <v/>
      </c>
    </row>
    <row r="103" spans="1:6" ht="15" hidden="1" customHeight="1">
      <c r="A103" s="35">
        <v>30</v>
      </c>
      <c r="B103" s="26">
        <f>NAMES!D37</f>
        <v>0</v>
      </c>
      <c r="C103" s="33"/>
      <c r="D103" s="27"/>
      <c r="E103" s="28" t="str">
        <f t="shared" si="2"/>
        <v/>
      </c>
      <c r="F103" s="27" t="str">
        <f t="shared" si="3"/>
        <v/>
      </c>
    </row>
    <row r="104" spans="1:6" ht="15" hidden="1" customHeight="1">
      <c r="A104" s="35">
        <v>31</v>
      </c>
      <c r="B104" s="26">
        <f>NAMES!D38</f>
        <v>0</v>
      </c>
      <c r="C104" s="33"/>
      <c r="D104" s="27"/>
      <c r="E104" s="28" t="str">
        <f t="shared" si="2"/>
        <v/>
      </c>
      <c r="F104" s="27" t="str">
        <f t="shared" si="3"/>
        <v/>
      </c>
    </row>
    <row r="105" spans="1:6" ht="15" hidden="1" customHeight="1">
      <c r="A105" s="35">
        <v>32</v>
      </c>
      <c r="B105" s="26">
        <f>NAMES!D39</f>
        <v>0</v>
      </c>
      <c r="C105" s="33"/>
      <c r="D105" s="27"/>
      <c r="E105" s="28" t="str">
        <f t="shared" si="2"/>
        <v/>
      </c>
      <c r="F105" s="27" t="str">
        <f t="shared" si="3"/>
        <v/>
      </c>
    </row>
    <row r="106" spans="1:6" ht="15" hidden="1" customHeight="1">
      <c r="A106" s="35">
        <v>33</v>
      </c>
      <c r="B106" s="26">
        <f>NAMES!D40</f>
        <v>0</v>
      </c>
      <c r="C106" s="33"/>
      <c r="D106" s="27"/>
      <c r="E106" s="28" t="str">
        <f t="shared" si="2"/>
        <v/>
      </c>
      <c r="F106" s="27" t="str">
        <f t="shared" si="3"/>
        <v/>
      </c>
    </row>
    <row r="107" spans="1:6" ht="15" hidden="1" customHeight="1">
      <c r="A107" s="35">
        <v>34</v>
      </c>
      <c r="B107" s="26">
        <f>NAMES!D41</f>
        <v>0</v>
      </c>
      <c r="C107" s="33"/>
      <c r="D107" s="27"/>
      <c r="E107" s="28" t="str">
        <f t="shared" si="2"/>
        <v/>
      </c>
      <c r="F107" s="27" t="str">
        <f t="shared" si="3"/>
        <v/>
      </c>
    </row>
    <row r="108" spans="1:6" hidden="1">
      <c r="A108" s="35">
        <v>35</v>
      </c>
      <c r="B108" s="26">
        <f>NAMES!D42</f>
        <v>0</v>
      </c>
      <c r="C108" s="32"/>
      <c r="D108" s="27"/>
      <c r="E108" s="28" t="str">
        <f t="shared" si="2"/>
        <v/>
      </c>
      <c r="F108" s="27" t="str">
        <f t="shared" si="3"/>
        <v/>
      </c>
    </row>
    <row r="109" spans="1:6" hidden="1">
      <c r="A109" s="35">
        <v>36</v>
      </c>
      <c r="B109" s="26">
        <f>NAMES!D43</f>
        <v>0</v>
      </c>
      <c r="C109" s="33"/>
      <c r="D109" s="27"/>
      <c r="E109" s="28" t="str">
        <f t="shared" si="2"/>
        <v/>
      </c>
      <c r="F109" s="27" t="str">
        <f t="shared" si="3"/>
        <v/>
      </c>
    </row>
    <row r="110" spans="1:6" hidden="1">
      <c r="A110" s="35">
        <v>37</v>
      </c>
      <c r="B110" s="26">
        <f>NAMES!D44</f>
        <v>0</v>
      </c>
      <c r="C110" s="33"/>
      <c r="D110" s="27"/>
      <c r="E110" s="28" t="str">
        <f t="shared" si="2"/>
        <v/>
      </c>
      <c r="F110" s="27" t="str">
        <f t="shared" si="3"/>
        <v/>
      </c>
    </row>
    <row r="111" spans="1:6" hidden="1">
      <c r="A111" s="35">
        <v>38</v>
      </c>
      <c r="B111" s="26">
        <f>NAMES!D45</f>
        <v>0</v>
      </c>
      <c r="C111" s="33"/>
      <c r="D111" s="27"/>
      <c r="E111" s="28"/>
      <c r="F111" s="27" t="str">
        <f t="shared" si="3"/>
        <v/>
      </c>
    </row>
    <row r="112" spans="1:6" hidden="1">
      <c r="A112" s="35">
        <v>39</v>
      </c>
      <c r="B112" s="26">
        <f>NAMES!D46</f>
        <v>0</v>
      </c>
      <c r="C112" s="33"/>
      <c r="D112" s="27"/>
      <c r="E112" s="28" t="str">
        <f t="shared" ref="E112:E133" si="4">IFERROR(AVERAGE(C112:D112),"")</f>
        <v/>
      </c>
      <c r="F112" s="27" t="str">
        <f t="shared" si="3"/>
        <v/>
      </c>
    </row>
    <row r="113" spans="1:6" hidden="1">
      <c r="A113" s="35">
        <v>40</v>
      </c>
      <c r="B113" s="26">
        <f>NAMES!D47</f>
        <v>0</v>
      </c>
      <c r="C113" s="33"/>
      <c r="D113" s="27"/>
      <c r="E113" s="28" t="str">
        <f t="shared" si="4"/>
        <v/>
      </c>
      <c r="F113" s="27" t="str">
        <f t="shared" si="3"/>
        <v/>
      </c>
    </row>
    <row r="114" spans="1:6" hidden="1">
      <c r="A114" s="35">
        <v>41</v>
      </c>
      <c r="B114" s="26">
        <f>NAMES!D48</f>
        <v>0</v>
      </c>
      <c r="C114" s="33"/>
      <c r="D114" s="27"/>
      <c r="E114" s="28" t="str">
        <f t="shared" si="4"/>
        <v/>
      </c>
      <c r="F114" s="27" t="str">
        <f t="shared" si="3"/>
        <v/>
      </c>
    </row>
    <row r="115" spans="1:6" hidden="1">
      <c r="A115" s="35">
        <v>42</v>
      </c>
      <c r="B115" s="26">
        <f>NAMES!D49</f>
        <v>0</v>
      </c>
      <c r="C115" s="38"/>
      <c r="D115" s="27"/>
      <c r="E115" s="28" t="str">
        <f t="shared" si="4"/>
        <v/>
      </c>
      <c r="F115" s="27" t="str">
        <f t="shared" si="3"/>
        <v/>
      </c>
    </row>
    <row r="116" spans="1:6" hidden="1">
      <c r="A116" s="35">
        <v>43</v>
      </c>
      <c r="B116" s="26">
        <f>NAMES!D50</f>
        <v>0</v>
      </c>
      <c r="C116" s="32"/>
      <c r="D116" s="27"/>
      <c r="E116" s="28" t="str">
        <f t="shared" si="4"/>
        <v/>
      </c>
      <c r="F116" s="27" t="str">
        <f t="shared" si="3"/>
        <v/>
      </c>
    </row>
    <row r="117" spans="1:6" hidden="1">
      <c r="A117" s="35">
        <v>44</v>
      </c>
      <c r="B117" s="26">
        <f>NAMES!D51</f>
        <v>0</v>
      </c>
      <c r="C117" s="33"/>
      <c r="D117" s="27"/>
      <c r="E117" s="28" t="str">
        <f t="shared" si="4"/>
        <v/>
      </c>
      <c r="F117" s="27" t="str">
        <f t="shared" si="3"/>
        <v/>
      </c>
    </row>
    <row r="118" spans="1:6" hidden="1">
      <c r="A118" s="35">
        <v>45</v>
      </c>
      <c r="B118" s="26">
        <f>NAMES!D52</f>
        <v>0</v>
      </c>
      <c r="C118" s="33"/>
      <c r="D118" s="27"/>
      <c r="E118" s="28" t="str">
        <f t="shared" si="4"/>
        <v/>
      </c>
      <c r="F118" s="27" t="str">
        <f t="shared" si="3"/>
        <v/>
      </c>
    </row>
    <row r="119" spans="1:6" hidden="1">
      <c r="A119" s="35">
        <v>46</v>
      </c>
      <c r="B119" s="26">
        <f>NAMES!D53</f>
        <v>0</v>
      </c>
      <c r="C119" s="38"/>
      <c r="D119" s="27"/>
      <c r="E119" s="28" t="str">
        <f t="shared" si="4"/>
        <v/>
      </c>
      <c r="F119" s="27" t="str">
        <f t="shared" si="3"/>
        <v/>
      </c>
    </row>
    <row r="120" spans="1:6" hidden="1">
      <c r="A120" s="35">
        <v>47</v>
      </c>
      <c r="B120" s="26">
        <f>NAMES!D54</f>
        <v>0</v>
      </c>
      <c r="C120" s="38"/>
      <c r="D120" s="27"/>
      <c r="E120" s="28" t="str">
        <f t="shared" si="4"/>
        <v/>
      </c>
      <c r="F120" s="27" t="str">
        <f t="shared" si="3"/>
        <v/>
      </c>
    </row>
    <row r="121" spans="1:6" hidden="1">
      <c r="A121" s="35">
        <v>48</v>
      </c>
      <c r="B121" s="26">
        <f>NAMES!D55</f>
        <v>0</v>
      </c>
      <c r="C121" s="38"/>
      <c r="D121" s="27"/>
      <c r="E121" s="28" t="str">
        <f t="shared" si="4"/>
        <v/>
      </c>
      <c r="F121" s="27" t="str">
        <f t="shared" si="3"/>
        <v/>
      </c>
    </row>
    <row r="122" spans="1:6" hidden="1">
      <c r="A122" s="35">
        <v>49</v>
      </c>
      <c r="B122" s="26">
        <f>NAMES!D56</f>
        <v>0</v>
      </c>
      <c r="C122" s="38"/>
      <c r="D122" s="27"/>
      <c r="E122" s="28" t="str">
        <f t="shared" si="4"/>
        <v/>
      </c>
      <c r="F122" s="27" t="str">
        <f t="shared" si="3"/>
        <v/>
      </c>
    </row>
    <row r="123" spans="1:6" hidden="1">
      <c r="A123" s="35">
        <v>50</v>
      </c>
      <c r="B123" s="26">
        <f>NAMES!D57</f>
        <v>0</v>
      </c>
      <c r="C123" s="38"/>
      <c r="D123" s="27"/>
      <c r="E123" s="28" t="str">
        <f t="shared" si="4"/>
        <v/>
      </c>
      <c r="F123" s="27" t="str">
        <f t="shared" si="3"/>
        <v/>
      </c>
    </row>
    <row r="124" spans="1:6" hidden="1">
      <c r="A124" s="35">
        <v>51</v>
      </c>
      <c r="B124" s="26">
        <f>NAMES!D58</f>
        <v>0</v>
      </c>
      <c r="C124" s="38"/>
      <c r="D124" s="27"/>
      <c r="E124" s="28" t="str">
        <f t="shared" si="4"/>
        <v/>
      </c>
      <c r="F124" s="27" t="str">
        <f t="shared" si="3"/>
        <v/>
      </c>
    </row>
    <row r="125" spans="1:6" hidden="1">
      <c r="A125" s="35">
        <v>52</v>
      </c>
      <c r="B125" s="26">
        <f>NAMES!D59</f>
        <v>0</v>
      </c>
      <c r="C125" s="38"/>
      <c r="D125" s="27"/>
      <c r="E125" s="28" t="str">
        <f t="shared" si="4"/>
        <v/>
      </c>
      <c r="F125" s="27" t="str">
        <f t="shared" si="3"/>
        <v/>
      </c>
    </row>
    <row r="126" spans="1:6" hidden="1">
      <c r="A126" s="35">
        <v>53</v>
      </c>
      <c r="B126" s="26">
        <f>NAMES!D60</f>
        <v>0</v>
      </c>
      <c r="C126" s="38"/>
      <c r="D126" s="27"/>
      <c r="E126" s="28" t="str">
        <f t="shared" si="4"/>
        <v/>
      </c>
      <c r="F126" s="27" t="str">
        <f t="shared" si="3"/>
        <v/>
      </c>
    </row>
    <row r="127" spans="1:6" hidden="1">
      <c r="A127" s="35">
        <v>54</v>
      </c>
      <c r="B127" s="26">
        <f>NAMES!D61</f>
        <v>0</v>
      </c>
      <c r="C127" s="38"/>
      <c r="D127" s="27"/>
      <c r="E127" s="28" t="str">
        <f t="shared" si="4"/>
        <v/>
      </c>
      <c r="F127" s="27" t="str">
        <f t="shared" si="3"/>
        <v/>
      </c>
    </row>
    <row r="128" spans="1:6" hidden="1">
      <c r="A128" s="35">
        <v>55</v>
      </c>
      <c r="B128" s="26">
        <f>NAMES!D62</f>
        <v>0</v>
      </c>
      <c r="C128" s="38"/>
      <c r="D128" s="27"/>
      <c r="E128" s="28" t="str">
        <f t="shared" si="4"/>
        <v/>
      </c>
      <c r="F128" s="27" t="str">
        <f t="shared" si="3"/>
        <v/>
      </c>
    </row>
    <row r="129" spans="1:6" hidden="1">
      <c r="A129" s="35">
        <v>56</v>
      </c>
      <c r="B129" s="26">
        <f>NAMES!D63</f>
        <v>0</v>
      </c>
      <c r="C129" s="38"/>
      <c r="D129" s="27"/>
      <c r="E129" s="28" t="str">
        <f t="shared" si="4"/>
        <v/>
      </c>
      <c r="F129" s="27" t="str">
        <f t="shared" si="3"/>
        <v/>
      </c>
    </row>
    <row r="130" spans="1:6" hidden="1">
      <c r="A130" s="35">
        <v>57</v>
      </c>
      <c r="B130" s="26">
        <f>NAMES!D64</f>
        <v>0</v>
      </c>
      <c r="C130" s="38"/>
      <c r="D130" s="27"/>
      <c r="E130" s="28" t="str">
        <f t="shared" si="4"/>
        <v/>
      </c>
      <c r="F130" s="27" t="str">
        <f t="shared" si="3"/>
        <v/>
      </c>
    </row>
    <row r="131" spans="1:6" hidden="1">
      <c r="A131" s="35">
        <v>58</v>
      </c>
      <c r="B131" s="26">
        <f>NAMES!D65</f>
        <v>0</v>
      </c>
      <c r="C131" s="38"/>
      <c r="D131" s="27"/>
      <c r="E131" s="28" t="str">
        <f t="shared" si="4"/>
        <v/>
      </c>
      <c r="F131" s="27" t="str">
        <f t="shared" si="3"/>
        <v/>
      </c>
    </row>
    <row r="132" spans="1:6" hidden="1">
      <c r="A132" s="35">
        <v>59</v>
      </c>
      <c r="B132" s="26">
        <f>NAMES!D66</f>
        <v>0</v>
      </c>
      <c r="C132" s="38"/>
      <c r="D132" s="27"/>
      <c r="E132" s="28" t="str">
        <f t="shared" si="4"/>
        <v/>
      </c>
      <c r="F132" s="27" t="str">
        <f t="shared" si="3"/>
        <v/>
      </c>
    </row>
    <row r="133" spans="1:6" hidden="1">
      <c r="A133" s="35">
        <v>60</v>
      </c>
      <c r="B133" s="26">
        <f>NAMES!D67</f>
        <v>0</v>
      </c>
      <c r="C133" s="38"/>
      <c r="D133" s="27"/>
      <c r="E133" s="28" t="str">
        <f t="shared" si="4"/>
        <v/>
      </c>
      <c r="F133" s="27" t="str">
        <f t="shared" si="3"/>
        <v/>
      </c>
    </row>
    <row r="134" spans="1:6" ht="15">
      <c r="A134" s="39"/>
      <c r="B134" s="40"/>
      <c r="C134" s="121"/>
      <c r="D134" s="74"/>
      <c r="E134" s="74"/>
      <c r="F134" s="75"/>
    </row>
    <row r="135" spans="1:6" ht="15">
      <c r="A135" s="41"/>
      <c r="B135" s="42" t="s">
        <v>119</v>
      </c>
      <c r="C135" s="41">
        <f t="shared" ref="C135:E135" si="5">COUNT(C74:C133,C13:C72)</f>
        <v>53</v>
      </c>
      <c r="D135" s="41">
        <f t="shared" si="5"/>
        <v>53</v>
      </c>
      <c r="E135" s="41">
        <f t="shared" si="5"/>
        <v>53</v>
      </c>
      <c r="F135" s="41"/>
    </row>
    <row r="136" spans="1:6" ht="15">
      <c r="A136" s="41"/>
      <c r="B136" s="42" t="s">
        <v>120</v>
      </c>
      <c r="C136" s="43">
        <f t="shared" ref="C136:E136" si="6">IFERROR((SUM(C74:C133,C13:C72))/C135,"")</f>
        <v>89.584905660377359</v>
      </c>
      <c r="D136" s="43">
        <f t="shared" si="6"/>
        <v>93.20754716981132</v>
      </c>
      <c r="E136" s="43">
        <f t="shared" si="6"/>
        <v>91.396226415094333</v>
      </c>
      <c r="F136" s="44"/>
    </row>
    <row r="137" spans="1:6" ht="15">
      <c r="A137" s="41"/>
      <c r="B137" s="42" t="s">
        <v>121</v>
      </c>
      <c r="C137" s="41">
        <v>1</v>
      </c>
      <c r="D137" s="41">
        <v>1</v>
      </c>
      <c r="E137" s="41"/>
      <c r="F137" s="41"/>
    </row>
    <row r="138" spans="1:6" ht="15">
      <c r="A138" s="41"/>
      <c r="B138" s="45" t="s">
        <v>122</v>
      </c>
      <c r="C138" s="41"/>
      <c r="D138" s="41"/>
      <c r="E138" s="41"/>
      <c r="F138" s="41"/>
    </row>
    <row r="139" spans="1:6" ht="15">
      <c r="A139" s="41"/>
      <c r="B139" s="46" t="s">
        <v>123</v>
      </c>
      <c r="C139" s="41"/>
      <c r="D139" s="41"/>
      <c r="E139" s="41"/>
      <c r="F139" s="41"/>
    </row>
    <row r="140" spans="1:6" ht="15">
      <c r="A140" s="41"/>
      <c r="B140" s="46" t="s">
        <v>124</v>
      </c>
      <c r="C140" s="41"/>
      <c r="D140" s="41"/>
      <c r="E140" s="41"/>
      <c r="F140" s="41"/>
    </row>
  </sheetData>
  <mergeCells count="14">
    <mergeCell ref="C134:F134"/>
    <mergeCell ref="A1:F1"/>
    <mergeCell ref="A2:F2"/>
    <mergeCell ref="A4:F4"/>
    <mergeCell ref="A5:F5"/>
    <mergeCell ref="A6:F6"/>
    <mergeCell ref="A8:A11"/>
    <mergeCell ref="B8:B11"/>
    <mergeCell ref="A7:F7"/>
    <mergeCell ref="E8:F9"/>
    <mergeCell ref="F10:F11"/>
    <mergeCell ref="C12:F12"/>
    <mergeCell ref="A73:B73"/>
    <mergeCell ref="C73:F73"/>
  </mergeCells>
  <printOptions horizontalCentered="1" verticalCentered="1"/>
  <pageMargins left="0.27559055118110237" right="0.27559055118110237" top="0.39370078740157483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140"/>
  <sheetViews>
    <sheetView topLeftCell="A50" workbookViewId="0">
      <selection activeCell="A80" sqref="A80:XFD133"/>
    </sheetView>
  </sheetViews>
  <sheetFormatPr defaultColWidth="12.5703125" defaultRowHeight="15.75" customHeight="1"/>
  <cols>
    <col min="1" max="1" width="3.42578125" customWidth="1"/>
    <col min="2" max="2" width="35" customWidth="1"/>
    <col min="3" max="3" width="26.140625" customWidth="1"/>
    <col min="4" max="4" width="27.85546875" customWidth="1"/>
    <col min="5" max="5" width="12.28515625" customWidth="1"/>
    <col min="6" max="6" width="11.85546875" customWidth="1"/>
  </cols>
  <sheetData>
    <row r="1" spans="1:6" ht="15" customHeight="1">
      <c r="A1" s="122" t="s">
        <v>105</v>
      </c>
      <c r="B1" s="86"/>
      <c r="C1" s="86"/>
      <c r="D1" s="86"/>
      <c r="E1" s="86"/>
      <c r="F1" s="86"/>
    </row>
    <row r="2" spans="1:6" ht="15" customHeight="1">
      <c r="A2" s="122" t="s">
        <v>106</v>
      </c>
      <c r="B2" s="86"/>
      <c r="C2" s="86"/>
      <c r="D2" s="86"/>
      <c r="E2" s="86"/>
      <c r="F2" s="86"/>
    </row>
    <row r="3" spans="1:6" ht="15" customHeight="1">
      <c r="A3" s="3"/>
      <c r="B3" s="3"/>
      <c r="C3" s="3"/>
      <c r="D3" s="3"/>
      <c r="E3" s="3"/>
      <c r="F3" s="3"/>
    </row>
    <row r="4" spans="1:6" ht="23.25">
      <c r="A4" s="123" t="s">
        <v>107</v>
      </c>
      <c r="B4" s="86"/>
      <c r="C4" s="86"/>
      <c r="D4" s="86"/>
      <c r="E4" s="86"/>
      <c r="F4" s="86"/>
    </row>
    <row r="5" spans="1:6" ht="14.25" customHeight="1">
      <c r="A5" s="122"/>
      <c r="B5" s="86"/>
      <c r="C5" s="86"/>
      <c r="D5" s="86"/>
      <c r="E5" s="86"/>
      <c r="F5" s="86"/>
    </row>
    <row r="6" spans="1:6" ht="18.75">
      <c r="A6" s="124" t="s">
        <v>108</v>
      </c>
      <c r="B6" s="86"/>
      <c r="C6" s="86"/>
      <c r="D6" s="86"/>
      <c r="E6" s="86"/>
      <c r="F6" s="86"/>
    </row>
    <row r="7" spans="1:6" ht="15" customHeight="1">
      <c r="A7" s="122" t="s">
        <v>109</v>
      </c>
      <c r="B7" s="86"/>
      <c r="C7" s="86"/>
      <c r="D7" s="86"/>
      <c r="E7" s="86"/>
      <c r="F7" s="86"/>
    </row>
    <row r="8" spans="1:6" ht="14.25">
      <c r="A8" s="125"/>
      <c r="B8" s="128" t="s">
        <v>110</v>
      </c>
      <c r="C8" s="16" t="s">
        <v>111</v>
      </c>
      <c r="D8" s="17" t="str">
        <f>NAMES!C1</f>
        <v>12- TVL2</v>
      </c>
      <c r="E8" s="130" t="s">
        <v>127</v>
      </c>
      <c r="F8" s="131"/>
    </row>
    <row r="9" spans="1:6" ht="14.25">
      <c r="A9" s="139"/>
      <c r="B9" s="86"/>
      <c r="C9" s="18" t="s">
        <v>113</v>
      </c>
      <c r="D9" s="19"/>
      <c r="E9" s="132"/>
      <c r="F9" s="133"/>
    </row>
    <row r="10" spans="1:6" ht="15">
      <c r="A10" s="139"/>
      <c r="B10" s="86"/>
      <c r="C10" s="20" t="s">
        <v>114</v>
      </c>
      <c r="D10" s="21" t="s">
        <v>115</v>
      </c>
      <c r="E10" s="21" t="s">
        <v>116</v>
      </c>
      <c r="F10" s="134" t="s">
        <v>96</v>
      </c>
    </row>
    <row r="11" spans="1:6" ht="15">
      <c r="A11" s="140"/>
      <c r="B11" s="129"/>
      <c r="C11" s="22" t="s">
        <v>117</v>
      </c>
      <c r="D11" s="22" t="s">
        <v>117</v>
      </c>
      <c r="E11" s="22" t="s">
        <v>118</v>
      </c>
      <c r="F11" s="133"/>
    </row>
    <row r="12" spans="1:6" ht="15">
      <c r="A12" s="23"/>
      <c r="B12" s="24" t="s">
        <v>12</v>
      </c>
      <c r="C12" s="135"/>
      <c r="D12" s="136"/>
      <c r="E12" s="136"/>
      <c r="F12" s="137"/>
    </row>
    <row r="13" spans="1:6" ht="15.75" customHeight="1">
      <c r="A13" s="25" cm="1">
        <f t="array" ref="A13:A72">_xlfn.SEQUENCE(60,1,1,1)</f>
        <v>1</v>
      </c>
      <c r="B13" s="26" t="str">
        <f>NAMES!C8</f>
        <v>Anderson, Levi</v>
      </c>
      <c r="C13" s="27">
        <v>88</v>
      </c>
      <c r="D13" s="27">
        <v>89</v>
      </c>
      <c r="E13" s="28">
        <f t="shared" ref="E13:E72" si="0">IFERROR(AVERAGE(C13:D13),"")</f>
        <v>88.5</v>
      </c>
      <c r="F13" s="27" t="str">
        <f t="shared" ref="F13:F72" si="1">IF(E13="","",IF(E13&gt;=75,"PASSED","FAILED"))</f>
        <v>PASSED</v>
      </c>
    </row>
    <row r="14" spans="1:6">
      <c r="A14" s="25">
        <v>2</v>
      </c>
      <c r="B14" s="26" t="str">
        <f>NAMES!C9</f>
        <v>Barnes, Kyle</v>
      </c>
      <c r="C14" s="27">
        <v>85</v>
      </c>
      <c r="D14" s="27">
        <v>86</v>
      </c>
      <c r="E14" s="28">
        <f t="shared" si="0"/>
        <v>85.5</v>
      </c>
      <c r="F14" s="27" t="str">
        <f t="shared" si="1"/>
        <v>PASSED</v>
      </c>
    </row>
    <row r="15" spans="1:6" ht="15.75" customHeight="1">
      <c r="A15" s="25">
        <v>3</v>
      </c>
      <c r="B15" s="26" t="str">
        <f>NAMES!C10</f>
        <v>Bennett, Jackson</v>
      </c>
      <c r="C15" s="27">
        <v>87</v>
      </c>
      <c r="D15" s="27">
        <v>88</v>
      </c>
      <c r="E15" s="28">
        <f t="shared" si="0"/>
        <v>87.5</v>
      </c>
      <c r="F15" s="27" t="str">
        <f t="shared" si="1"/>
        <v>PASSED</v>
      </c>
    </row>
    <row r="16" spans="1:6" ht="15.75" customHeight="1">
      <c r="A16" s="25">
        <v>4</v>
      </c>
      <c r="B16" s="26" t="str">
        <f>NAMES!C11</f>
        <v>Brooks, Christian</v>
      </c>
      <c r="C16" s="27">
        <v>89</v>
      </c>
      <c r="D16" s="27">
        <v>90</v>
      </c>
      <c r="E16" s="28">
        <f t="shared" si="0"/>
        <v>89.5</v>
      </c>
      <c r="F16" s="27" t="str">
        <f t="shared" si="1"/>
        <v>PASSED</v>
      </c>
    </row>
    <row r="17" spans="1:6" ht="15.75" customHeight="1">
      <c r="A17" s="25">
        <v>5</v>
      </c>
      <c r="B17" s="26" t="str">
        <f>NAMES!C12</f>
        <v>Butler, Ryan</v>
      </c>
      <c r="C17" s="27">
        <v>83</v>
      </c>
      <c r="D17" s="27">
        <v>84</v>
      </c>
      <c r="E17" s="28">
        <f t="shared" si="0"/>
        <v>83.5</v>
      </c>
      <c r="F17" s="27" t="str">
        <f t="shared" si="1"/>
        <v>PASSED</v>
      </c>
    </row>
    <row r="18" spans="1:6" ht="15.75" customHeight="1">
      <c r="A18" s="25">
        <v>6</v>
      </c>
      <c r="B18" s="26" t="str">
        <f>NAMES!C13</f>
        <v>Clark, Daniel</v>
      </c>
      <c r="C18" s="27">
        <v>84</v>
      </c>
      <c r="D18" s="27">
        <v>85</v>
      </c>
      <c r="E18" s="28">
        <f t="shared" si="0"/>
        <v>84.5</v>
      </c>
      <c r="F18" s="27" t="str">
        <f t="shared" si="1"/>
        <v>PASSED</v>
      </c>
    </row>
    <row r="19" spans="1:6" ht="15.75" customHeight="1">
      <c r="A19" s="25">
        <v>7</v>
      </c>
      <c r="B19" s="26" t="str">
        <f>NAMES!C14</f>
        <v>Cole, Alexander</v>
      </c>
      <c r="C19" s="27"/>
      <c r="D19" s="27"/>
      <c r="E19" s="28" t="str">
        <f t="shared" si="0"/>
        <v/>
      </c>
      <c r="F19" s="27" t="str">
        <f t="shared" si="1"/>
        <v/>
      </c>
    </row>
    <row r="20" spans="1:6" ht="15.75" customHeight="1">
      <c r="A20" s="25">
        <v>8</v>
      </c>
      <c r="B20" s="26" t="str">
        <f>NAMES!C15</f>
        <v>Coleman, Thomas</v>
      </c>
      <c r="C20" s="27">
        <v>87</v>
      </c>
      <c r="D20" s="27">
        <v>88</v>
      </c>
      <c r="E20" s="28">
        <f t="shared" si="0"/>
        <v>87.5</v>
      </c>
      <c r="F20" s="27" t="str">
        <f t="shared" si="1"/>
        <v>PASSED</v>
      </c>
    </row>
    <row r="21" spans="1:6" ht="15.75" customHeight="1">
      <c r="A21" s="25">
        <v>9</v>
      </c>
      <c r="B21" s="26" t="str">
        <f>NAMES!C16</f>
        <v>Cox, Anthony</v>
      </c>
      <c r="C21" s="27">
        <v>87</v>
      </c>
      <c r="D21" s="27">
        <v>88</v>
      </c>
      <c r="E21" s="28">
        <f t="shared" si="0"/>
        <v>87.5</v>
      </c>
      <c r="F21" s="27" t="str">
        <f t="shared" si="1"/>
        <v>PASSED</v>
      </c>
    </row>
    <row r="22" spans="1:6" ht="15" customHeight="1">
      <c r="A22" s="25">
        <v>10</v>
      </c>
      <c r="B22" s="26" t="str">
        <f>NAMES!C17</f>
        <v>Dixon, Samuel</v>
      </c>
      <c r="C22" s="27">
        <v>85</v>
      </c>
      <c r="D22" s="27">
        <v>86</v>
      </c>
      <c r="E22" s="28">
        <f t="shared" si="0"/>
        <v>85.5</v>
      </c>
      <c r="F22" s="27" t="str">
        <f t="shared" si="1"/>
        <v>PASSED</v>
      </c>
    </row>
    <row r="23" spans="1:6" ht="15.75" customHeight="1">
      <c r="A23" s="25">
        <v>11</v>
      </c>
      <c r="B23" s="26" t="str">
        <f>NAMES!C18</f>
        <v>Evans, Tyler</v>
      </c>
      <c r="C23" s="27">
        <v>85</v>
      </c>
      <c r="D23" s="27">
        <v>86</v>
      </c>
      <c r="E23" s="28">
        <f t="shared" si="0"/>
        <v>85.5</v>
      </c>
      <c r="F23" s="27" t="str">
        <f t="shared" si="1"/>
        <v>PASSED</v>
      </c>
    </row>
    <row r="24" spans="1:6" ht="15.75" customHeight="1">
      <c r="A24" s="25">
        <v>12</v>
      </c>
      <c r="B24" s="26" t="str">
        <f>NAMES!C19</f>
        <v>Foster, Sebastian</v>
      </c>
      <c r="C24" s="27">
        <v>88</v>
      </c>
      <c r="D24" s="27">
        <v>89</v>
      </c>
      <c r="E24" s="28">
        <f t="shared" si="0"/>
        <v>88.5</v>
      </c>
      <c r="F24" s="27" t="str">
        <f t="shared" si="1"/>
        <v>PASSED</v>
      </c>
    </row>
    <row r="25" spans="1:6" ht="15.75" customHeight="1">
      <c r="A25" s="25">
        <v>13</v>
      </c>
      <c r="B25" s="26" t="str">
        <f>NAMES!C20</f>
        <v>Foster, Zachary</v>
      </c>
      <c r="C25" s="27">
        <v>87</v>
      </c>
      <c r="D25" s="27">
        <v>88</v>
      </c>
      <c r="E25" s="28">
        <f t="shared" si="0"/>
        <v>87.5</v>
      </c>
      <c r="F25" s="27" t="str">
        <f t="shared" si="1"/>
        <v>PASSED</v>
      </c>
    </row>
    <row r="26" spans="1:6" ht="15.75" customHeight="1">
      <c r="A26" s="25">
        <v>14</v>
      </c>
      <c r="B26" s="26" t="str">
        <f>NAMES!C21</f>
        <v>Griffin, Matthew</v>
      </c>
      <c r="C26" s="27">
        <v>88</v>
      </c>
      <c r="D26" s="27">
        <v>89</v>
      </c>
      <c r="E26" s="28">
        <f t="shared" si="0"/>
        <v>88.5</v>
      </c>
      <c r="F26" s="27" t="str">
        <f t="shared" si="1"/>
        <v>PASSED</v>
      </c>
    </row>
    <row r="27" spans="1:6" ht="15.75" customHeight="1">
      <c r="A27" s="25">
        <v>15</v>
      </c>
      <c r="B27" s="26" t="str">
        <f>NAMES!C22</f>
        <v>Hayes, Gabriel</v>
      </c>
      <c r="C27" s="27">
        <v>88</v>
      </c>
      <c r="D27" s="27">
        <v>89</v>
      </c>
      <c r="E27" s="28">
        <f t="shared" si="0"/>
        <v>88.5</v>
      </c>
      <c r="F27" s="27" t="str">
        <f t="shared" si="1"/>
        <v>PASSED</v>
      </c>
    </row>
    <row r="28" spans="1:6" ht="15.75" customHeight="1">
      <c r="A28" s="25">
        <v>16</v>
      </c>
      <c r="B28" s="26" t="str">
        <f>NAMES!C23</f>
        <v>Hayes, Timothy</v>
      </c>
      <c r="C28" s="27">
        <v>85</v>
      </c>
      <c r="D28" s="27">
        <v>86</v>
      </c>
      <c r="E28" s="28">
        <f t="shared" si="0"/>
        <v>85.5</v>
      </c>
      <c r="F28" s="27" t="str">
        <f t="shared" si="1"/>
        <v>PASSED</v>
      </c>
    </row>
    <row r="29" spans="1:6" ht="15" customHeight="1">
      <c r="A29" s="25">
        <v>17</v>
      </c>
      <c r="B29" s="26" t="str">
        <f>NAMES!C24</f>
        <v>Hughes, James</v>
      </c>
      <c r="C29" s="27">
        <v>86</v>
      </c>
      <c r="D29" s="27">
        <v>87</v>
      </c>
      <c r="E29" s="28">
        <f t="shared" si="0"/>
        <v>86.5</v>
      </c>
      <c r="F29" s="27" t="str">
        <f t="shared" si="1"/>
        <v>PASSED</v>
      </c>
    </row>
    <row r="30" spans="1:6" ht="15" customHeight="1">
      <c r="A30" s="25">
        <v>18</v>
      </c>
      <c r="B30" s="26" t="str">
        <f>NAMES!C25</f>
        <v>Jenkins, Michael</v>
      </c>
      <c r="C30" s="27">
        <v>86</v>
      </c>
      <c r="D30" s="27">
        <v>87</v>
      </c>
      <c r="E30" s="28">
        <f t="shared" si="0"/>
        <v>86.5</v>
      </c>
      <c r="F30" s="27" t="str">
        <f t="shared" si="1"/>
        <v>PASSED</v>
      </c>
    </row>
    <row r="31" spans="1:6" ht="15" customHeight="1">
      <c r="A31" s="25">
        <v>19</v>
      </c>
      <c r="B31" s="26" t="str">
        <f>NAMES!C26</f>
        <v>King, Brian</v>
      </c>
      <c r="C31" s="27">
        <v>88</v>
      </c>
      <c r="D31" s="27">
        <v>89</v>
      </c>
      <c r="E31" s="28">
        <f t="shared" si="0"/>
        <v>88.5</v>
      </c>
      <c r="F31" s="27" t="str">
        <f t="shared" si="1"/>
        <v>PASSED</v>
      </c>
    </row>
    <row r="32" spans="1:6" ht="15" customHeight="1">
      <c r="A32" s="25">
        <v>20</v>
      </c>
      <c r="B32" s="26" t="str">
        <f>NAMES!C27</f>
        <v>Mitchell, Caleb</v>
      </c>
      <c r="C32" s="27">
        <v>85</v>
      </c>
      <c r="D32" s="27">
        <v>86</v>
      </c>
      <c r="E32" s="28">
        <f t="shared" si="0"/>
        <v>85.5</v>
      </c>
      <c r="F32" s="27" t="str">
        <f t="shared" si="1"/>
        <v>PASSED</v>
      </c>
    </row>
    <row r="33" spans="1:6" ht="15" customHeight="1">
      <c r="A33" s="25">
        <v>21</v>
      </c>
      <c r="B33" s="26" t="str">
        <f>NAMES!C28</f>
        <v>Mitchell, Jeremy</v>
      </c>
      <c r="C33" s="27">
        <v>87</v>
      </c>
      <c r="D33" s="27">
        <v>88</v>
      </c>
      <c r="E33" s="28">
        <f t="shared" si="0"/>
        <v>87.5</v>
      </c>
      <c r="F33" s="27" t="str">
        <f t="shared" si="1"/>
        <v>PASSED</v>
      </c>
    </row>
    <row r="34" spans="1:6" ht="15" customHeight="1">
      <c r="A34" s="25">
        <v>22</v>
      </c>
      <c r="B34" s="26" t="str">
        <f>NAMES!C29</f>
        <v>Morgan, Isaac</v>
      </c>
      <c r="C34" s="27">
        <v>85</v>
      </c>
      <c r="D34" s="27">
        <v>86</v>
      </c>
      <c r="E34" s="28">
        <f t="shared" si="0"/>
        <v>85.5</v>
      </c>
      <c r="F34" s="27" t="str">
        <f t="shared" si="1"/>
        <v>PASSED</v>
      </c>
    </row>
    <row r="35" spans="1:6" ht="15" customHeight="1">
      <c r="A35" s="25">
        <v>23</v>
      </c>
      <c r="B35" s="26" t="str">
        <f>NAMES!C30</f>
        <v>Morris, Aaron</v>
      </c>
      <c r="C35" s="27">
        <v>89</v>
      </c>
      <c r="D35" s="27">
        <v>90</v>
      </c>
      <c r="E35" s="28">
        <f t="shared" si="0"/>
        <v>89.5</v>
      </c>
      <c r="F35" s="27" t="str">
        <f t="shared" si="1"/>
        <v>PASSED</v>
      </c>
    </row>
    <row r="36" spans="1:6" ht="15" customHeight="1">
      <c r="A36" s="25">
        <v>24</v>
      </c>
      <c r="B36" s="26" t="str">
        <f>NAMES!C31</f>
        <v>Murphy, David</v>
      </c>
      <c r="C36" s="27">
        <v>88</v>
      </c>
      <c r="D36" s="27">
        <v>89</v>
      </c>
      <c r="E36" s="28">
        <f t="shared" si="0"/>
        <v>88.5</v>
      </c>
      <c r="F36" s="27" t="str">
        <f t="shared" si="1"/>
        <v>PASSED</v>
      </c>
    </row>
    <row r="37" spans="1:6" ht="15" customHeight="1">
      <c r="A37" s="25">
        <v>25</v>
      </c>
      <c r="B37" s="26" t="str">
        <f>NAMES!C32</f>
        <v>Patterson, Joshua</v>
      </c>
      <c r="C37" s="27">
        <v>89</v>
      </c>
      <c r="D37" s="27">
        <v>90</v>
      </c>
      <c r="E37" s="28">
        <f t="shared" si="0"/>
        <v>89.5</v>
      </c>
      <c r="F37" s="27" t="str">
        <f t="shared" si="1"/>
        <v>PASSED</v>
      </c>
    </row>
    <row r="38" spans="1:6" ht="15" customHeight="1">
      <c r="A38" s="25">
        <v>26</v>
      </c>
      <c r="B38" s="26" t="str">
        <f>NAMES!C33</f>
        <v>Perry, Richard</v>
      </c>
      <c r="C38" s="27">
        <v>89</v>
      </c>
      <c r="D38" s="27">
        <v>90</v>
      </c>
      <c r="E38" s="28">
        <f t="shared" si="0"/>
        <v>89.5</v>
      </c>
      <c r="F38" s="27" t="str">
        <f t="shared" si="1"/>
        <v>PASSED</v>
      </c>
    </row>
    <row r="39" spans="1:6" ht="15" customHeight="1">
      <c r="A39" s="25">
        <v>27</v>
      </c>
      <c r="B39" s="26" t="str">
        <f>NAMES!C34</f>
        <v>Peterson, Logan</v>
      </c>
      <c r="C39" s="27">
        <v>88</v>
      </c>
      <c r="D39" s="27">
        <v>89</v>
      </c>
      <c r="E39" s="28">
        <f t="shared" si="0"/>
        <v>88.5</v>
      </c>
      <c r="F39" s="27" t="str">
        <f t="shared" si="1"/>
        <v>PASSED</v>
      </c>
    </row>
    <row r="40" spans="1:6" ht="15" customHeight="1">
      <c r="A40" s="25">
        <v>28</v>
      </c>
      <c r="B40" s="26" t="str">
        <f>NAMES!C35</f>
        <v>Powell, Nathan</v>
      </c>
      <c r="C40" s="27">
        <v>89</v>
      </c>
      <c r="D40" s="27">
        <v>90</v>
      </c>
      <c r="E40" s="28">
        <f t="shared" si="0"/>
        <v>89.5</v>
      </c>
      <c r="F40" s="27" t="str">
        <f t="shared" si="1"/>
        <v>PASSED</v>
      </c>
    </row>
    <row r="41" spans="1:6" ht="15" customHeight="1">
      <c r="A41" s="25">
        <v>29</v>
      </c>
      <c r="B41" s="26" t="str">
        <f>NAMES!C36</f>
        <v>Price, Christopher</v>
      </c>
      <c r="C41" s="27">
        <v>86</v>
      </c>
      <c r="D41" s="27">
        <v>87</v>
      </c>
      <c r="E41" s="28">
        <f t="shared" si="0"/>
        <v>86.5</v>
      </c>
      <c r="F41" s="27" t="str">
        <f t="shared" si="1"/>
        <v>PASSED</v>
      </c>
    </row>
    <row r="42" spans="1:6" ht="15" customHeight="1">
      <c r="A42" s="25">
        <v>30</v>
      </c>
      <c r="B42" s="26" t="str">
        <f>NAMES!C37</f>
        <v>Ramirez, Kevin</v>
      </c>
      <c r="C42" s="27">
        <v>81</v>
      </c>
      <c r="D42" s="27">
        <v>83</v>
      </c>
      <c r="E42" s="28">
        <f t="shared" si="0"/>
        <v>82</v>
      </c>
      <c r="F42" s="27" t="str">
        <f t="shared" si="1"/>
        <v>PASSED</v>
      </c>
    </row>
    <row r="43" spans="1:6" ht="15" customHeight="1">
      <c r="A43" s="25">
        <v>31</v>
      </c>
      <c r="B43" s="26" t="str">
        <f>NAMES!C38</f>
        <v>Reed, Patrick</v>
      </c>
      <c r="C43" s="27">
        <v>86</v>
      </c>
      <c r="D43" s="27">
        <v>87</v>
      </c>
      <c r="E43" s="28">
        <f t="shared" si="0"/>
        <v>86.5</v>
      </c>
      <c r="F43" s="27" t="str">
        <f t="shared" si="1"/>
        <v>PASSED</v>
      </c>
    </row>
    <row r="44" spans="1:6" ht="15" customHeight="1">
      <c r="A44" s="25">
        <v>32</v>
      </c>
      <c r="B44" s="26" t="str">
        <f>NAMES!C39</f>
        <v>Reed, William</v>
      </c>
      <c r="C44" s="27">
        <v>87</v>
      </c>
      <c r="D44" s="27">
        <v>88</v>
      </c>
      <c r="E44" s="28">
        <f t="shared" si="0"/>
        <v>87.5</v>
      </c>
      <c r="F44" s="27" t="str">
        <f t="shared" si="1"/>
        <v>PASSED</v>
      </c>
    </row>
    <row r="45" spans="1:6" ht="15" customHeight="1">
      <c r="A45" s="25">
        <v>33</v>
      </c>
      <c r="B45" s="26" t="str">
        <f>NAMES!C40</f>
        <v>Reynolds, Owen</v>
      </c>
      <c r="C45" s="27">
        <v>86</v>
      </c>
      <c r="D45" s="27">
        <v>87</v>
      </c>
      <c r="E45" s="28">
        <f t="shared" si="0"/>
        <v>86.5</v>
      </c>
      <c r="F45" s="27" t="str">
        <f t="shared" si="1"/>
        <v>PASSED</v>
      </c>
    </row>
    <row r="46" spans="1:6" ht="15" customHeight="1">
      <c r="A46" s="25">
        <v>34</v>
      </c>
      <c r="B46" s="26" t="str">
        <f>NAMES!C41</f>
        <v>Rivera, Eric</v>
      </c>
      <c r="C46" s="27">
        <v>84</v>
      </c>
      <c r="D46" s="27">
        <v>85</v>
      </c>
      <c r="E46" s="28">
        <f t="shared" si="0"/>
        <v>84.5</v>
      </c>
      <c r="F46" s="27" t="str">
        <f t="shared" si="1"/>
        <v>PASSED</v>
      </c>
    </row>
    <row r="47" spans="1:6" ht="15" customHeight="1">
      <c r="A47" s="25">
        <v>35</v>
      </c>
      <c r="B47" s="26" t="str">
        <f>NAMES!C42</f>
        <v>Russell, Eli</v>
      </c>
      <c r="C47" s="27">
        <v>86</v>
      </c>
      <c r="D47" s="27">
        <v>87</v>
      </c>
      <c r="E47" s="28">
        <f t="shared" si="0"/>
        <v>86.5</v>
      </c>
      <c r="F47" s="27" t="str">
        <f t="shared" si="1"/>
        <v>PASSED</v>
      </c>
    </row>
    <row r="48" spans="1:6" ht="15" customHeight="1">
      <c r="A48" s="35">
        <v>36</v>
      </c>
      <c r="B48" s="26" t="str">
        <f>NAMES!C43</f>
        <v>Sanders, Charles</v>
      </c>
      <c r="C48" s="27">
        <v>88</v>
      </c>
      <c r="D48" s="27">
        <v>89</v>
      </c>
      <c r="E48" s="28">
        <f t="shared" si="0"/>
        <v>88.5</v>
      </c>
      <c r="F48" s="27" t="str">
        <f t="shared" si="1"/>
        <v>PASSED</v>
      </c>
    </row>
    <row r="49" spans="1:6" ht="15" customHeight="1">
      <c r="A49" s="35">
        <v>37</v>
      </c>
      <c r="B49" s="26" t="str">
        <f>NAMES!C44</f>
        <v>Sanders, Jason</v>
      </c>
      <c r="C49" s="27">
        <v>89</v>
      </c>
      <c r="D49" s="27">
        <v>90</v>
      </c>
      <c r="E49" s="28">
        <f t="shared" si="0"/>
        <v>89.5</v>
      </c>
      <c r="F49" s="27" t="str">
        <f t="shared" si="1"/>
        <v>PASSED</v>
      </c>
    </row>
    <row r="50" spans="1:6" ht="15" customHeight="1">
      <c r="A50" s="35">
        <v>38</v>
      </c>
      <c r="B50" s="26" t="str">
        <f>NAMES!C45</f>
        <v>Scott, Lucas</v>
      </c>
      <c r="C50" s="27">
        <v>89</v>
      </c>
      <c r="D50" s="27">
        <v>90</v>
      </c>
      <c r="E50" s="28">
        <f t="shared" si="0"/>
        <v>89.5</v>
      </c>
      <c r="F50" s="27" t="str">
        <f t="shared" si="1"/>
        <v>PASSED</v>
      </c>
    </row>
    <row r="51" spans="1:6" ht="15" customHeight="1">
      <c r="A51" s="35">
        <v>39</v>
      </c>
      <c r="B51" s="26" t="str">
        <f>NAMES!C46</f>
        <v>Simmons, Brandon</v>
      </c>
      <c r="C51" s="27">
        <v>89</v>
      </c>
      <c r="D51" s="27">
        <v>90</v>
      </c>
      <c r="E51" s="28">
        <f t="shared" si="0"/>
        <v>89.5</v>
      </c>
      <c r="F51" s="27" t="str">
        <f t="shared" si="1"/>
        <v>PASSED</v>
      </c>
    </row>
    <row r="52" spans="1:6" ht="15" customHeight="1">
      <c r="A52" s="35">
        <v>40</v>
      </c>
      <c r="B52" s="26" t="str">
        <f>NAMES!C47</f>
        <v>Simmons, Daniel</v>
      </c>
      <c r="C52" s="27"/>
      <c r="D52" s="27"/>
      <c r="E52" s="28" t="str">
        <f t="shared" si="0"/>
        <v/>
      </c>
      <c r="F52" s="27" t="str">
        <f t="shared" si="1"/>
        <v/>
      </c>
    </row>
    <row r="53" spans="1:6" ht="15" customHeight="1">
      <c r="A53" s="35">
        <v>41</v>
      </c>
      <c r="B53" s="26" t="str">
        <f>NAMES!C48</f>
        <v>Simmons, Steven</v>
      </c>
      <c r="C53" s="27">
        <v>89</v>
      </c>
      <c r="D53" s="27">
        <v>90</v>
      </c>
      <c r="E53" s="28">
        <f t="shared" si="0"/>
        <v>89.5</v>
      </c>
      <c r="F53" s="27" t="str">
        <f t="shared" si="1"/>
        <v>PASSED</v>
      </c>
    </row>
    <row r="54" spans="1:6" ht="15" customHeight="1">
      <c r="A54" s="35">
        <v>42</v>
      </c>
      <c r="B54" s="26" t="str">
        <f>NAMES!C49</f>
        <v>Stewart, Joseph</v>
      </c>
      <c r="C54" s="27">
        <v>86</v>
      </c>
      <c r="D54" s="27">
        <v>87</v>
      </c>
      <c r="E54" s="28">
        <f t="shared" si="0"/>
        <v>86.5</v>
      </c>
      <c r="F54" s="27" t="str">
        <f t="shared" si="1"/>
        <v>PASSED</v>
      </c>
    </row>
    <row r="55" spans="1:6" ht="15" customHeight="1">
      <c r="A55" s="35">
        <v>43</v>
      </c>
      <c r="B55" s="26" t="str">
        <f>NAMES!C50</f>
        <v>Thompson, Andrew</v>
      </c>
      <c r="C55" s="27">
        <v>89</v>
      </c>
      <c r="D55" s="27">
        <v>90</v>
      </c>
      <c r="E55" s="28">
        <f t="shared" si="0"/>
        <v>89.5</v>
      </c>
      <c r="F55" s="27" t="str">
        <f t="shared" si="1"/>
        <v>PASSED</v>
      </c>
    </row>
    <row r="56" spans="1:6" ht="15" customHeight="1">
      <c r="A56" s="35">
        <v>44</v>
      </c>
      <c r="B56" s="26" t="str">
        <f>NAMES!C51</f>
        <v>Turner, Ethan</v>
      </c>
      <c r="C56" s="27">
        <v>85</v>
      </c>
      <c r="D56" s="27">
        <v>86</v>
      </c>
      <c r="E56" s="28">
        <f t="shared" si="0"/>
        <v>85.5</v>
      </c>
      <c r="F56" s="27" t="str">
        <f t="shared" si="1"/>
        <v>PASSED</v>
      </c>
    </row>
    <row r="57" spans="1:6" ht="15" customHeight="1">
      <c r="A57" s="35">
        <v>45</v>
      </c>
      <c r="B57" s="26" t="str">
        <f>NAMES!C52</f>
        <v>Ward, Jonathan</v>
      </c>
      <c r="C57" s="27">
        <v>87</v>
      </c>
      <c r="D57" s="27">
        <v>88</v>
      </c>
      <c r="E57" s="28">
        <f t="shared" si="0"/>
        <v>87.5</v>
      </c>
      <c r="F57" s="27" t="str">
        <f t="shared" si="1"/>
        <v>PASSED</v>
      </c>
    </row>
    <row r="58" spans="1:6" ht="15" customHeight="1">
      <c r="A58" s="35">
        <v>46</v>
      </c>
      <c r="B58" s="26" t="str">
        <f>NAMES!C53</f>
        <v>Watson, Justin</v>
      </c>
      <c r="C58" s="27">
        <v>89</v>
      </c>
      <c r="D58" s="27">
        <v>90</v>
      </c>
      <c r="E58" s="28">
        <f t="shared" si="0"/>
        <v>89.5</v>
      </c>
      <c r="F58" s="27" t="str">
        <f t="shared" si="1"/>
        <v>PASSED</v>
      </c>
    </row>
    <row r="59" spans="1:6" ht="15" customHeight="1">
      <c r="A59" s="35">
        <v>47</v>
      </c>
      <c r="B59" s="26" t="str">
        <f>NAMES!C54</f>
        <v>Wright, Henry</v>
      </c>
      <c r="C59" s="27">
        <v>86</v>
      </c>
      <c r="D59" s="27">
        <v>87</v>
      </c>
      <c r="E59" s="28">
        <f t="shared" si="0"/>
        <v>86.5</v>
      </c>
      <c r="F59" s="27" t="str">
        <f t="shared" si="1"/>
        <v>PASSED</v>
      </c>
    </row>
    <row r="60" spans="1:6" ht="15" customHeight="1">
      <c r="A60" s="35">
        <v>48</v>
      </c>
      <c r="B60" s="26" t="str">
        <f>NAMES!C55</f>
        <v>Young, Benjamin</v>
      </c>
      <c r="C60" s="27">
        <v>87</v>
      </c>
      <c r="D60" s="27">
        <v>88</v>
      </c>
      <c r="E60" s="28">
        <f t="shared" si="0"/>
        <v>87.5</v>
      </c>
      <c r="F60" s="27" t="str">
        <f t="shared" si="1"/>
        <v>PASSED</v>
      </c>
    </row>
    <row r="61" spans="1:6" ht="15" hidden="1" customHeight="1">
      <c r="A61" s="35">
        <v>49</v>
      </c>
      <c r="B61" s="26">
        <f>NAMES!C56</f>
        <v>0</v>
      </c>
      <c r="C61" s="27"/>
      <c r="D61" s="27"/>
      <c r="E61" s="28" t="str">
        <f t="shared" si="0"/>
        <v/>
      </c>
      <c r="F61" s="27" t="str">
        <f t="shared" si="1"/>
        <v/>
      </c>
    </row>
    <row r="62" spans="1:6" ht="15" hidden="1" customHeight="1">
      <c r="A62" s="35">
        <v>50</v>
      </c>
      <c r="B62" s="26">
        <f>NAMES!C57</f>
        <v>0</v>
      </c>
      <c r="C62" s="27"/>
      <c r="D62" s="27"/>
      <c r="E62" s="28" t="str">
        <f t="shared" si="0"/>
        <v/>
      </c>
      <c r="F62" s="27" t="str">
        <f t="shared" si="1"/>
        <v/>
      </c>
    </row>
    <row r="63" spans="1:6" ht="15" hidden="1" customHeight="1">
      <c r="A63" s="35">
        <v>51</v>
      </c>
      <c r="B63" s="26">
        <f>NAMES!C58</f>
        <v>0</v>
      </c>
      <c r="C63" s="27"/>
      <c r="D63" s="27"/>
      <c r="E63" s="28" t="str">
        <f t="shared" si="0"/>
        <v/>
      </c>
      <c r="F63" s="27" t="str">
        <f t="shared" si="1"/>
        <v/>
      </c>
    </row>
    <row r="64" spans="1:6" ht="15" hidden="1" customHeight="1">
      <c r="A64" s="35">
        <v>52</v>
      </c>
      <c r="B64" s="26">
        <f>NAMES!C59</f>
        <v>0</v>
      </c>
      <c r="C64" s="27"/>
      <c r="D64" s="27"/>
      <c r="E64" s="28" t="str">
        <f t="shared" si="0"/>
        <v/>
      </c>
      <c r="F64" s="27" t="str">
        <f t="shared" si="1"/>
        <v/>
      </c>
    </row>
    <row r="65" spans="1:6" ht="15" hidden="1" customHeight="1">
      <c r="A65" s="35">
        <v>53</v>
      </c>
      <c r="B65" s="26">
        <f>NAMES!C60</f>
        <v>0</v>
      </c>
      <c r="C65" s="27"/>
      <c r="D65" s="27"/>
      <c r="E65" s="28" t="str">
        <f t="shared" si="0"/>
        <v/>
      </c>
      <c r="F65" s="27" t="str">
        <f t="shared" si="1"/>
        <v/>
      </c>
    </row>
    <row r="66" spans="1:6" ht="15" hidden="1" customHeight="1">
      <c r="A66" s="35">
        <v>54</v>
      </c>
      <c r="B66" s="26">
        <f>NAMES!C61</f>
        <v>0</v>
      </c>
      <c r="C66" s="27"/>
      <c r="D66" s="27"/>
      <c r="E66" s="28" t="str">
        <f t="shared" si="0"/>
        <v/>
      </c>
      <c r="F66" s="27" t="str">
        <f t="shared" si="1"/>
        <v/>
      </c>
    </row>
    <row r="67" spans="1:6" ht="15" hidden="1" customHeight="1">
      <c r="A67" s="35">
        <v>55</v>
      </c>
      <c r="B67" s="26">
        <f>NAMES!C62</f>
        <v>0</v>
      </c>
      <c r="C67" s="27"/>
      <c r="D67" s="27"/>
      <c r="E67" s="28" t="str">
        <f t="shared" si="0"/>
        <v/>
      </c>
      <c r="F67" s="27" t="str">
        <f t="shared" si="1"/>
        <v/>
      </c>
    </row>
    <row r="68" spans="1:6" ht="15" hidden="1" customHeight="1">
      <c r="A68" s="35">
        <v>56</v>
      </c>
      <c r="B68" s="26">
        <f>NAMES!C63</f>
        <v>0</v>
      </c>
      <c r="C68" s="27"/>
      <c r="D68" s="27"/>
      <c r="E68" s="28" t="str">
        <f t="shared" si="0"/>
        <v/>
      </c>
      <c r="F68" s="27" t="str">
        <f t="shared" si="1"/>
        <v/>
      </c>
    </row>
    <row r="69" spans="1:6" ht="15" hidden="1" customHeight="1">
      <c r="A69" s="35">
        <v>57</v>
      </c>
      <c r="B69" s="26">
        <f>NAMES!C64</f>
        <v>0</v>
      </c>
      <c r="C69" s="27"/>
      <c r="D69" s="27"/>
      <c r="E69" s="28" t="str">
        <f t="shared" si="0"/>
        <v/>
      </c>
      <c r="F69" s="27" t="str">
        <f t="shared" si="1"/>
        <v/>
      </c>
    </row>
    <row r="70" spans="1:6" ht="15" hidden="1" customHeight="1">
      <c r="A70" s="35">
        <v>58</v>
      </c>
      <c r="B70" s="26">
        <f>NAMES!C65</f>
        <v>0</v>
      </c>
      <c r="C70" s="27"/>
      <c r="D70" s="27"/>
      <c r="E70" s="28" t="str">
        <f t="shared" si="0"/>
        <v/>
      </c>
      <c r="F70" s="27" t="str">
        <f t="shared" si="1"/>
        <v/>
      </c>
    </row>
    <row r="71" spans="1:6" ht="15" hidden="1" customHeight="1">
      <c r="A71" s="35">
        <v>59</v>
      </c>
      <c r="B71" s="26">
        <f>NAMES!C66</f>
        <v>0</v>
      </c>
      <c r="C71" s="27"/>
      <c r="D71" s="27"/>
      <c r="E71" s="28" t="str">
        <f t="shared" si="0"/>
        <v/>
      </c>
      <c r="F71" s="27" t="str">
        <f t="shared" si="1"/>
        <v/>
      </c>
    </row>
    <row r="72" spans="1:6" ht="15" hidden="1" customHeight="1">
      <c r="A72" s="35">
        <v>60</v>
      </c>
      <c r="B72" s="26">
        <f>NAMES!C67</f>
        <v>0</v>
      </c>
      <c r="C72" s="27"/>
      <c r="D72" s="27"/>
      <c r="E72" s="28" t="str">
        <f t="shared" si="0"/>
        <v/>
      </c>
      <c r="F72" s="27" t="str">
        <f t="shared" si="1"/>
        <v/>
      </c>
    </row>
    <row r="73" spans="1:6" ht="15" customHeight="1">
      <c r="A73" s="142"/>
      <c r="B73" s="143"/>
      <c r="C73" s="144"/>
      <c r="D73" s="74"/>
      <c r="E73" s="74"/>
      <c r="F73" s="75"/>
    </row>
    <row r="74" spans="1:6" ht="15" customHeight="1">
      <c r="A74" s="35" cm="1">
        <f t="array" ref="A74:A133">_xlfn.SEQUENCE(60,1)</f>
        <v>1</v>
      </c>
      <c r="B74" s="26" t="str">
        <f>NAMES!D8</f>
        <v>Adams, Olivia</v>
      </c>
      <c r="C74" s="27">
        <v>87</v>
      </c>
      <c r="D74" s="27">
        <v>88</v>
      </c>
      <c r="E74" s="28">
        <f t="shared" ref="E74:E110" si="2">IFERROR(AVERAGE(C74:D74),"")</f>
        <v>87.5</v>
      </c>
      <c r="F74" s="27" t="str">
        <f t="shared" ref="F74:F133" si="3">IF(E74="","",IF(E74&gt;=75,"PASSED","FAILED"))</f>
        <v>PASSED</v>
      </c>
    </row>
    <row r="75" spans="1:6" ht="15" customHeight="1">
      <c r="A75" s="35">
        <v>2</v>
      </c>
      <c r="B75" s="26" t="str">
        <f>NAMES!D9</f>
        <v>Cooper, Ava</v>
      </c>
      <c r="C75" s="27">
        <v>89</v>
      </c>
      <c r="D75" s="27">
        <v>90</v>
      </c>
      <c r="E75" s="28">
        <f t="shared" si="2"/>
        <v>89.5</v>
      </c>
      <c r="F75" s="27" t="str">
        <f t="shared" si="3"/>
        <v>PASSED</v>
      </c>
    </row>
    <row r="76" spans="1:6" ht="15" customHeight="1">
      <c r="A76" s="35">
        <v>3</v>
      </c>
      <c r="B76" s="26" t="str">
        <f>NAMES!D10</f>
        <v>Martinez, Sophia</v>
      </c>
      <c r="C76" s="27">
        <v>89</v>
      </c>
      <c r="D76" s="27">
        <v>90</v>
      </c>
      <c r="E76" s="28">
        <f t="shared" si="2"/>
        <v>89.5</v>
      </c>
      <c r="F76" s="27" t="str">
        <f t="shared" si="3"/>
        <v>PASSED</v>
      </c>
    </row>
    <row r="77" spans="1:6" ht="15" customHeight="1">
      <c r="A77" s="35">
        <v>4</v>
      </c>
      <c r="B77" s="26" t="str">
        <f>NAMES!D11</f>
        <v>Bennett, Emma</v>
      </c>
      <c r="C77" s="27">
        <v>88</v>
      </c>
      <c r="D77" s="27">
        <v>89</v>
      </c>
      <c r="E77" s="28">
        <f t="shared" si="2"/>
        <v>88.5</v>
      </c>
      <c r="F77" s="27" t="str">
        <f t="shared" si="3"/>
        <v>PASSED</v>
      </c>
    </row>
    <row r="78" spans="1:6" ht="15" customHeight="1">
      <c r="A78" s="35">
        <v>5</v>
      </c>
      <c r="B78" s="26" t="str">
        <f>NAMES!D12</f>
        <v>Hughes, Isabella</v>
      </c>
      <c r="C78" s="27">
        <v>90</v>
      </c>
      <c r="D78" s="27">
        <v>91</v>
      </c>
      <c r="E78" s="28">
        <f t="shared" si="2"/>
        <v>90.5</v>
      </c>
      <c r="F78" s="27" t="str">
        <f t="shared" si="3"/>
        <v>PASSED</v>
      </c>
    </row>
    <row r="79" spans="1:6" ht="15" customHeight="1">
      <c r="A79" s="35">
        <v>6</v>
      </c>
      <c r="B79" s="26" t="str">
        <f>NAMES!D13</f>
        <v>Carter, Mia</v>
      </c>
      <c r="C79" s="27">
        <v>87</v>
      </c>
      <c r="D79" s="27">
        <v>88</v>
      </c>
      <c r="E79" s="28">
        <f t="shared" si="2"/>
        <v>87.5</v>
      </c>
      <c r="F79" s="27" t="str">
        <f t="shared" si="3"/>
        <v>PASSED</v>
      </c>
    </row>
    <row r="80" spans="1:6" ht="15" hidden="1" customHeight="1">
      <c r="A80" s="35">
        <v>7</v>
      </c>
      <c r="B80" s="26">
        <f>NAMES!D14</f>
        <v>0</v>
      </c>
      <c r="C80" s="27"/>
      <c r="D80" s="27"/>
      <c r="E80" s="28" t="str">
        <f t="shared" si="2"/>
        <v/>
      </c>
      <c r="F80" s="27" t="str">
        <f t="shared" si="3"/>
        <v/>
      </c>
    </row>
    <row r="81" spans="1:6" ht="15" hidden="1" customHeight="1">
      <c r="A81" s="35">
        <v>8</v>
      </c>
      <c r="B81" s="26">
        <f>NAMES!D15</f>
        <v>0</v>
      </c>
      <c r="C81" s="27"/>
      <c r="D81" s="27"/>
      <c r="E81" s="28" t="str">
        <f t="shared" si="2"/>
        <v/>
      </c>
      <c r="F81" s="27" t="str">
        <f t="shared" si="3"/>
        <v/>
      </c>
    </row>
    <row r="82" spans="1:6" ht="15" hidden="1" customHeight="1">
      <c r="A82" s="35">
        <v>9</v>
      </c>
      <c r="B82" s="26">
        <f>NAMES!D16</f>
        <v>0</v>
      </c>
      <c r="C82" s="27"/>
      <c r="D82" s="27"/>
      <c r="E82" s="28" t="str">
        <f t="shared" si="2"/>
        <v/>
      </c>
      <c r="F82" s="27" t="str">
        <f t="shared" si="3"/>
        <v/>
      </c>
    </row>
    <row r="83" spans="1:6" ht="15" hidden="1" customHeight="1">
      <c r="A83" s="35">
        <v>10</v>
      </c>
      <c r="B83" s="26">
        <f>NAMES!D17</f>
        <v>0</v>
      </c>
      <c r="C83" s="27"/>
      <c r="D83" s="27"/>
      <c r="E83" s="28" t="str">
        <f t="shared" si="2"/>
        <v/>
      </c>
      <c r="F83" s="27" t="str">
        <f t="shared" si="3"/>
        <v/>
      </c>
    </row>
    <row r="84" spans="1:6" ht="15" hidden="1" customHeight="1">
      <c r="A84" s="35">
        <v>11</v>
      </c>
      <c r="B84" s="26">
        <f>NAMES!D18</f>
        <v>0</v>
      </c>
      <c r="C84" s="27"/>
      <c r="D84" s="27"/>
      <c r="E84" s="28" t="str">
        <f t="shared" si="2"/>
        <v/>
      </c>
      <c r="F84" s="27" t="str">
        <f t="shared" si="3"/>
        <v/>
      </c>
    </row>
    <row r="85" spans="1:6" ht="15" hidden="1" customHeight="1">
      <c r="A85" s="35">
        <v>12</v>
      </c>
      <c r="B85" s="26">
        <f>NAMES!D19</f>
        <v>0</v>
      </c>
      <c r="C85" s="27"/>
      <c r="D85" s="27"/>
      <c r="E85" s="28" t="str">
        <f t="shared" si="2"/>
        <v/>
      </c>
      <c r="F85" s="27" t="str">
        <f t="shared" si="3"/>
        <v/>
      </c>
    </row>
    <row r="86" spans="1:6" ht="15" hidden="1" customHeight="1">
      <c r="A86" s="35">
        <v>13</v>
      </c>
      <c r="B86" s="26">
        <f>NAMES!D20</f>
        <v>0</v>
      </c>
      <c r="C86" s="27"/>
      <c r="D86" s="27"/>
      <c r="E86" s="28" t="str">
        <f t="shared" si="2"/>
        <v/>
      </c>
      <c r="F86" s="27" t="str">
        <f t="shared" si="3"/>
        <v/>
      </c>
    </row>
    <row r="87" spans="1:6" ht="15" hidden="1" customHeight="1">
      <c r="A87" s="35">
        <v>14</v>
      </c>
      <c r="B87" s="26">
        <f>NAMES!D21</f>
        <v>0</v>
      </c>
      <c r="C87" s="27"/>
      <c r="D87" s="27"/>
      <c r="E87" s="28" t="str">
        <f t="shared" si="2"/>
        <v/>
      </c>
      <c r="F87" s="27" t="str">
        <f t="shared" si="3"/>
        <v/>
      </c>
    </row>
    <row r="88" spans="1:6" ht="15" hidden="1" customHeight="1">
      <c r="A88" s="35">
        <v>15</v>
      </c>
      <c r="B88" s="26">
        <f>NAMES!D22</f>
        <v>0</v>
      </c>
      <c r="C88" s="27"/>
      <c r="D88" s="27"/>
      <c r="E88" s="28" t="str">
        <f t="shared" si="2"/>
        <v/>
      </c>
      <c r="F88" s="27" t="str">
        <f t="shared" si="3"/>
        <v/>
      </c>
    </row>
    <row r="89" spans="1:6" ht="15" hidden="1" customHeight="1">
      <c r="A89" s="35">
        <v>16</v>
      </c>
      <c r="B89" s="26">
        <f>NAMES!D23</f>
        <v>0</v>
      </c>
      <c r="C89" s="27"/>
      <c r="D89" s="27"/>
      <c r="E89" s="28" t="str">
        <f t="shared" si="2"/>
        <v/>
      </c>
      <c r="F89" s="27" t="str">
        <f t="shared" si="3"/>
        <v/>
      </c>
    </row>
    <row r="90" spans="1:6" ht="15" hidden="1" customHeight="1">
      <c r="A90" s="35">
        <v>17</v>
      </c>
      <c r="B90" s="26">
        <f>NAMES!D24</f>
        <v>0</v>
      </c>
      <c r="C90" s="27"/>
      <c r="D90" s="27"/>
      <c r="E90" s="28" t="str">
        <f t="shared" si="2"/>
        <v/>
      </c>
      <c r="F90" s="27" t="str">
        <f t="shared" si="3"/>
        <v/>
      </c>
    </row>
    <row r="91" spans="1:6" ht="15" hidden="1" customHeight="1">
      <c r="A91" s="35">
        <v>18</v>
      </c>
      <c r="B91" s="26">
        <f>NAMES!D25</f>
        <v>0</v>
      </c>
      <c r="C91" s="27"/>
      <c r="D91" s="27"/>
      <c r="E91" s="28" t="str">
        <f t="shared" si="2"/>
        <v/>
      </c>
      <c r="F91" s="27" t="str">
        <f t="shared" si="3"/>
        <v/>
      </c>
    </row>
    <row r="92" spans="1:6" ht="15" hidden="1" customHeight="1">
      <c r="A92" s="35">
        <v>19</v>
      </c>
      <c r="B92" s="26">
        <f>NAMES!D26</f>
        <v>0</v>
      </c>
      <c r="C92" s="27"/>
      <c r="D92" s="27"/>
      <c r="E92" s="28" t="str">
        <f t="shared" si="2"/>
        <v/>
      </c>
      <c r="F92" s="27" t="str">
        <f t="shared" si="3"/>
        <v/>
      </c>
    </row>
    <row r="93" spans="1:6" ht="15" hidden="1" customHeight="1">
      <c r="A93" s="35">
        <v>20</v>
      </c>
      <c r="B93" s="26">
        <f>NAMES!D27</f>
        <v>0</v>
      </c>
      <c r="C93" s="27"/>
      <c r="D93" s="27"/>
      <c r="E93" s="28" t="str">
        <f t="shared" si="2"/>
        <v/>
      </c>
      <c r="F93" s="27" t="str">
        <f t="shared" si="3"/>
        <v/>
      </c>
    </row>
    <row r="94" spans="1:6" ht="15" hidden="1" customHeight="1">
      <c r="A94" s="35">
        <v>21</v>
      </c>
      <c r="B94" s="26">
        <f>NAMES!D28</f>
        <v>0</v>
      </c>
      <c r="C94" s="27"/>
      <c r="D94" s="27"/>
      <c r="E94" s="28" t="str">
        <f t="shared" si="2"/>
        <v/>
      </c>
      <c r="F94" s="27" t="str">
        <f t="shared" si="3"/>
        <v/>
      </c>
    </row>
    <row r="95" spans="1:6" ht="15" hidden="1" customHeight="1">
      <c r="A95" s="35">
        <v>22</v>
      </c>
      <c r="B95" s="26">
        <f>NAMES!D29</f>
        <v>0</v>
      </c>
      <c r="C95" s="27"/>
      <c r="D95" s="27"/>
      <c r="E95" s="28" t="str">
        <f t="shared" si="2"/>
        <v/>
      </c>
      <c r="F95" s="27" t="str">
        <f t="shared" si="3"/>
        <v/>
      </c>
    </row>
    <row r="96" spans="1:6" ht="15" hidden="1" customHeight="1">
      <c r="A96" s="35">
        <v>23</v>
      </c>
      <c r="B96" s="26">
        <f>NAMES!D30</f>
        <v>0</v>
      </c>
      <c r="C96" s="27"/>
      <c r="D96" s="27"/>
      <c r="E96" s="28" t="str">
        <f t="shared" si="2"/>
        <v/>
      </c>
      <c r="F96" s="27" t="str">
        <f t="shared" si="3"/>
        <v/>
      </c>
    </row>
    <row r="97" spans="1:6" ht="15" hidden="1" customHeight="1">
      <c r="A97" s="35">
        <v>24</v>
      </c>
      <c r="B97" s="26">
        <f>NAMES!D31</f>
        <v>0</v>
      </c>
      <c r="C97" s="27"/>
      <c r="D97" s="27"/>
      <c r="E97" s="28" t="str">
        <f t="shared" si="2"/>
        <v/>
      </c>
      <c r="F97" s="27" t="str">
        <f t="shared" si="3"/>
        <v/>
      </c>
    </row>
    <row r="98" spans="1:6" ht="15" hidden="1" customHeight="1">
      <c r="A98" s="35">
        <v>25</v>
      </c>
      <c r="B98" s="26">
        <f>NAMES!D32</f>
        <v>0</v>
      </c>
      <c r="C98" s="47"/>
      <c r="D98" s="27"/>
      <c r="E98" s="28" t="str">
        <f t="shared" si="2"/>
        <v/>
      </c>
      <c r="F98" s="27" t="str">
        <f t="shared" si="3"/>
        <v/>
      </c>
    </row>
    <row r="99" spans="1:6" ht="15" hidden="1" customHeight="1">
      <c r="A99" s="35">
        <v>26</v>
      </c>
      <c r="B99" s="26">
        <f>NAMES!D33</f>
        <v>0</v>
      </c>
      <c r="C99" s="27"/>
      <c r="D99" s="27"/>
      <c r="E99" s="28" t="str">
        <f t="shared" si="2"/>
        <v/>
      </c>
      <c r="F99" s="27" t="str">
        <f t="shared" si="3"/>
        <v/>
      </c>
    </row>
    <row r="100" spans="1:6" ht="15" hidden="1" customHeight="1">
      <c r="A100" s="35">
        <v>27</v>
      </c>
      <c r="B100" s="26">
        <f>NAMES!D34</f>
        <v>0</v>
      </c>
      <c r="C100" s="38"/>
      <c r="D100" s="27"/>
      <c r="E100" s="28" t="str">
        <f t="shared" si="2"/>
        <v/>
      </c>
      <c r="F100" s="27" t="str">
        <f t="shared" si="3"/>
        <v/>
      </c>
    </row>
    <row r="101" spans="1:6" ht="15" hidden="1" customHeight="1">
      <c r="A101" s="35">
        <v>28</v>
      </c>
      <c r="B101" s="26">
        <f>NAMES!D35</f>
        <v>0</v>
      </c>
      <c r="C101" s="38"/>
      <c r="D101" s="27"/>
      <c r="E101" s="28" t="str">
        <f t="shared" si="2"/>
        <v/>
      </c>
      <c r="F101" s="27" t="str">
        <f t="shared" si="3"/>
        <v/>
      </c>
    </row>
    <row r="102" spans="1:6" ht="15" hidden="1" customHeight="1">
      <c r="A102" s="35">
        <v>29</v>
      </c>
      <c r="B102" s="26">
        <f>NAMES!D36</f>
        <v>0</v>
      </c>
      <c r="C102" s="38"/>
      <c r="D102" s="27"/>
      <c r="E102" s="28" t="str">
        <f t="shared" si="2"/>
        <v/>
      </c>
      <c r="F102" s="27" t="str">
        <f t="shared" si="3"/>
        <v/>
      </c>
    </row>
    <row r="103" spans="1:6" ht="15" hidden="1" customHeight="1">
      <c r="A103" s="35">
        <v>30</v>
      </c>
      <c r="B103" s="26">
        <f>NAMES!D37</f>
        <v>0</v>
      </c>
      <c r="C103" s="38"/>
      <c r="D103" s="27"/>
      <c r="E103" s="28" t="str">
        <f t="shared" si="2"/>
        <v/>
      </c>
      <c r="F103" s="27" t="str">
        <f t="shared" si="3"/>
        <v/>
      </c>
    </row>
    <row r="104" spans="1:6" ht="15" hidden="1" customHeight="1">
      <c r="A104" s="35">
        <v>31</v>
      </c>
      <c r="B104" s="26">
        <f>NAMES!D38</f>
        <v>0</v>
      </c>
      <c r="C104" s="38"/>
      <c r="D104" s="27"/>
      <c r="E104" s="28" t="str">
        <f t="shared" si="2"/>
        <v/>
      </c>
      <c r="F104" s="27" t="str">
        <f t="shared" si="3"/>
        <v/>
      </c>
    </row>
    <row r="105" spans="1:6" ht="15" hidden="1" customHeight="1">
      <c r="A105" s="35">
        <v>32</v>
      </c>
      <c r="B105" s="26">
        <f>NAMES!D39</f>
        <v>0</v>
      </c>
      <c r="C105" s="38"/>
      <c r="D105" s="27"/>
      <c r="E105" s="28" t="str">
        <f t="shared" si="2"/>
        <v/>
      </c>
      <c r="F105" s="27" t="str">
        <f t="shared" si="3"/>
        <v/>
      </c>
    </row>
    <row r="106" spans="1:6" ht="15" hidden="1" customHeight="1">
      <c r="A106" s="35">
        <v>33</v>
      </c>
      <c r="B106" s="26">
        <f>NAMES!D40</f>
        <v>0</v>
      </c>
      <c r="C106" s="38"/>
      <c r="D106" s="27"/>
      <c r="E106" s="28" t="str">
        <f t="shared" si="2"/>
        <v/>
      </c>
      <c r="F106" s="27" t="str">
        <f t="shared" si="3"/>
        <v/>
      </c>
    </row>
    <row r="107" spans="1:6" ht="15" hidden="1" customHeight="1">
      <c r="A107" s="35">
        <v>34</v>
      </c>
      <c r="B107" s="26">
        <f>NAMES!D41</f>
        <v>0</v>
      </c>
      <c r="C107" s="38"/>
      <c r="D107" s="27"/>
      <c r="E107" s="28" t="str">
        <f t="shared" si="2"/>
        <v/>
      </c>
      <c r="F107" s="27" t="str">
        <f t="shared" si="3"/>
        <v/>
      </c>
    </row>
    <row r="108" spans="1:6" hidden="1">
      <c r="A108" s="35">
        <v>35</v>
      </c>
      <c r="B108" s="26">
        <f>NAMES!D42</f>
        <v>0</v>
      </c>
      <c r="C108" s="38"/>
      <c r="D108" s="27"/>
      <c r="E108" s="28" t="str">
        <f t="shared" si="2"/>
        <v/>
      </c>
      <c r="F108" s="27" t="str">
        <f t="shared" si="3"/>
        <v/>
      </c>
    </row>
    <row r="109" spans="1:6" hidden="1">
      <c r="A109" s="35">
        <v>36</v>
      </c>
      <c r="B109" s="26">
        <f>NAMES!D43</f>
        <v>0</v>
      </c>
      <c r="C109" s="38"/>
      <c r="D109" s="27"/>
      <c r="E109" s="28" t="str">
        <f t="shared" si="2"/>
        <v/>
      </c>
      <c r="F109" s="27" t="str">
        <f t="shared" si="3"/>
        <v/>
      </c>
    </row>
    <row r="110" spans="1:6" hidden="1">
      <c r="A110" s="35">
        <v>37</v>
      </c>
      <c r="B110" s="26">
        <f>NAMES!D44</f>
        <v>0</v>
      </c>
      <c r="C110" s="38"/>
      <c r="D110" s="27"/>
      <c r="E110" s="28" t="str">
        <f t="shared" si="2"/>
        <v/>
      </c>
      <c r="F110" s="27" t="str">
        <f t="shared" si="3"/>
        <v/>
      </c>
    </row>
    <row r="111" spans="1:6" hidden="1">
      <c r="A111" s="35">
        <v>38</v>
      </c>
      <c r="B111" s="26">
        <f>NAMES!D45</f>
        <v>0</v>
      </c>
      <c r="C111" s="38"/>
      <c r="D111" s="27"/>
      <c r="E111" s="28"/>
      <c r="F111" s="27" t="str">
        <f t="shared" si="3"/>
        <v/>
      </c>
    </row>
    <row r="112" spans="1:6" hidden="1">
      <c r="A112" s="35">
        <v>39</v>
      </c>
      <c r="B112" s="26">
        <f>NAMES!D46</f>
        <v>0</v>
      </c>
      <c r="C112" s="38"/>
      <c r="D112" s="27"/>
      <c r="E112" s="28" t="str">
        <f t="shared" ref="E112:E133" si="4">IFERROR(AVERAGE(C112:D112),"")</f>
        <v/>
      </c>
      <c r="F112" s="27" t="str">
        <f t="shared" si="3"/>
        <v/>
      </c>
    </row>
    <row r="113" spans="1:6" hidden="1">
      <c r="A113" s="35">
        <v>40</v>
      </c>
      <c r="B113" s="26">
        <f>NAMES!D47</f>
        <v>0</v>
      </c>
      <c r="C113" s="38"/>
      <c r="D113" s="27"/>
      <c r="E113" s="28" t="str">
        <f t="shared" si="4"/>
        <v/>
      </c>
      <c r="F113" s="27" t="str">
        <f t="shared" si="3"/>
        <v/>
      </c>
    </row>
    <row r="114" spans="1:6" hidden="1">
      <c r="A114" s="35">
        <v>41</v>
      </c>
      <c r="B114" s="26">
        <f>NAMES!D48</f>
        <v>0</v>
      </c>
      <c r="C114" s="38"/>
      <c r="D114" s="27"/>
      <c r="E114" s="28" t="str">
        <f t="shared" si="4"/>
        <v/>
      </c>
      <c r="F114" s="27" t="str">
        <f t="shared" si="3"/>
        <v/>
      </c>
    </row>
    <row r="115" spans="1:6" hidden="1">
      <c r="A115" s="35">
        <v>42</v>
      </c>
      <c r="B115" s="26">
        <f>NAMES!D49</f>
        <v>0</v>
      </c>
      <c r="C115" s="38"/>
      <c r="D115" s="27"/>
      <c r="E115" s="28" t="str">
        <f t="shared" si="4"/>
        <v/>
      </c>
      <c r="F115" s="27" t="str">
        <f t="shared" si="3"/>
        <v/>
      </c>
    </row>
    <row r="116" spans="1:6" hidden="1">
      <c r="A116" s="35">
        <v>43</v>
      </c>
      <c r="B116" s="26">
        <f>NAMES!D50</f>
        <v>0</v>
      </c>
      <c r="C116" s="38"/>
      <c r="D116" s="27"/>
      <c r="E116" s="28" t="str">
        <f t="shared" si="4"/>
        <v/>
      </c>
      <c r="F116" s="27" t="str">
        <f t="shared" si="3"/>
        <v/>
      </c>
    </row>
    <row r="117" spans="1:6" hidden="1">
      <c r="A117" s="35">
        <v>44</v>
      </c>
      <c r="B117" s="26">
        <f>NAMES!D51</f>
        <v>0</v>
      </c>
      <c r="C117" s="38"/>
      <c r="D117" s="27"/>
      <c r="E117" s="28" t="str">
        <f t="shared" si="4"/>
        <v/>
      </c>
      <c r="F117" s="27" t="str">
        <f t="shared" si="3"/>
        <v/>
      </c>
    </row>
    <row r="118" spans="1:6" hidden="1">
      <c r="A118" s="35">
        <v>45</v>
      </c>
      <c r="B118" s="26">
        <f>NAMES!D52</f>
        <v>0</v>
      </c>
      <c r="C118" s="38"/>
      <c r="D118" s="27"/>
      <c r="E118" s="28" t="str">
        <f t="shared" si="4"/>
        <v/>
      </c>
      <c r="F118" s="27" t="str">
        <f t="shared" si="3"/>
        <v/>
      </c>
    </row>
    <row r="119" spans="1:6" hidden="1">
      <c r="A119" s="35">
        <v>46</v>
      </c>
      <c r="B119" s="26">
        <f>NAMES!D53</f>
        <v>0</v>
      </c>
      <c r="C119" s="38"/>
      <c r="D119" s="27"/>
      <c r="E119" s="28" t="str">
        <f t="shared" si="4"/>
        <v/>
      </c>
      <c r="F119" s="27" t="str">
        <f t="shared" si="3"/>
        <v/>
      </c>
    </row>
    <row r="120" spans="1:6" hidden="1">
      <c r="A120" s="35">
        <v>47</v>
      </c>
      <c r="B120" s="26">
        <f>NAMES!D54</f>
        <v>0</v>
      </c>
      <c r="C120" s="38"/>
      <c r="D120" s="27"/>
      <c r="E120" s="28" t="str">
        <f t="shared" si="4"/>
        <v/>
      </c>
      <c r="F120" s="27" t="str">
        <f t="shared" si="3"/>
        <v/>
      </c>
    </row>
    <row r="121" spans="1:6" hidden="1">
      <c r="A121" s="35">
        <v>48</v>
      </c>
      <c r="B121" s="26">
        <f>NAMES!D55</f>
        <v>0</v>
      </c>
      <c r="C121" s="38"/>
      <c r="D121" s="27"/>
      <c r="E121" s="28" t="str">
        <f t="shared" si="4"/>
        <v/>
      </c>
      <c r="F121" s="27" t="str">
        <f t="shared" si="3"/>
        <v/>
      </c>
    </row>
    <row r="122" spans="1:6" hidden="1">
      <c r="A122" s="35">
        <v>49</v>
      </c>
      <c r="B122" s="26">
        <f>NAMES!D56</f>
        <v>0</v>
      </c>
      <c r="C122" s="38"/>
      <c r="D122" s="27"/>
      <c r="E122" s="28" t="str">
        <f t="shared" si="4"/>
        <v/>
      </c>
      <c r="F122" s="27" t="str">
        <f t="shared" si="3"/>
        <v/>
      </c>
    </row>
    <row r="123" spans="1:6" hidden="1">
      <c r="A123" s="35">
        <v>50</v>
      </c>
      <c r="B123" s="26">
        <f>NAMES!D57</f>
        <v>0</v>
      </c>
      <c r="C123" s="38"/>
      <c r="D123" s="27"/>
      <c r="E123" s="28" t="str">
        <f t="shared" si="4"/>
        <v/>
      </c>
      <c r="F123" s="27" t="str">
        <f t="shared" si="3"/>
        <v/>
      </c>
    </row>
    <row r="124" spans="1:6" hidden="1">
      <c r="A124" s="35">
        <v>51</v>
      </c>
      <c r="B124" s="26">
        <f>NAMES!D58</f>
        <v>0</v>
      </c>
      <c r="C124" s="38"/>
      <c r="D124" s="27"/>
      <c r="E124" s="28" t="str">
        <f t="shared" si="4"/>
        <v/>
      </c>
      <c r="F124" s="27" t="str">
        <f t="shared" si="3"/>
        <v/>
      </c>
    </row>
    <row r="125" spans="1:6" hidden="1">
      <c r="A125" s="35">
        <v>52</v>
      </c>
      <c r="B125" s="26">
        <f>NAMES!D59</f>
        <v>0</v>
      </c>
      <c r="C125" s="38"/>
      <c r="D125" s="27"/>
      <c r="E125" s="28" t="str">
        <f t="shared" si="4"/>
        <v/>
      </c>
      <c r="F125" s="27" t="str">
        <f t="shared" si="3"/>
        <v/>
      </c>
    </row>
    <row r="126" spans="1:6" hidden="1">
      <c r="A126" s="35">
        <v>53</v>
      </c>
      <c r="B126" s="26">
        <f>NAMES!D60</f>
        <v>0</v>
      </c>
      <c r="C126" s="38"/>
      <c r="D126" s="27"/>
      <c r="E126" s="28" t="str">
        <f t="shared" si="4"/>
        <v/>
      </c>
      <c r="F126" s="27" t="str">
        <f t="shared" si="3"/>
        <v/>
      </c>
    </row>
    <row r="127" spans="1:6" hidden="1">
      <c r="A127" s="35">
        <v>54</v>
      </c>
      <c r="B127" s="26">
        <f>NAMES!D61</f>
        <v>0</v>
      </c>
      <c r="C127" s="38"/>
      <c r="D127" s="27"/>
      <c r="E127" s="28" t="str">
        <f t="shared" si="4"/>
        <v/>
      </c>
      <c r="F127" s="27" t="str">
        <f t="shared" si="3"/>
        <v/>
      </c>
    </row>
    <row r="128" spans="1:6" hidden="1">
      <c r="A128" s="35">
        <v>55</v>
      </c>
      <c r="B128" s="26">
        <f>NAMES!D62</f>
        <v>0</v>
      </c>
      <c r="C128" s="38"/>
      <c r="D128" s="27"/>
      <c r="E128" s="28" t="str">
        <f t="shared" si="4"/>
        <v/>
      </c>
      <c r="F128" s="27" t="str">
        <f t="shared" si="3"/>
        <v/>
      </c>
    </row>
    <row r="129" spans="1:6" hidden="1">
      <c r="A129" s="35">
        <v>56</v>
      </c>
      <c r="B129" s="26">
        <f>NAMES!D63</f>
        <v>0</v>
      </c>
      <c r="C129" s="38"/>
      <c r="D129" s="27"/>
      <c r="E129" s="28" t="str">
        <f t="shared" si="4"/>
        <v/>
      </c>
      <c r="F129" s="27" t="str">
        <f t="shared" si="3"/>
        <v/>
      </c>
    </row>
    <row r="130" spans="1:6" hidden="1">
      <c r="A130" s="35">
        <v>57</v>
      </c>
      <c r="B130" s="26">
        <f>NAMES!D64</f>
        <v>0</v>
      </c>
      <c r="C130" s="38"/>
      <c r="D130" s="27"/>
      <c r="E130" s="28" t="str">
        <f t="shared" si="4"/>
        <v/>
      </c>
      <c r="F130" s="27" t="str">
        <f t="shared" si="3"/>
        <v/>
      </c>
    </row>
    <row r="131" spans="1:6" hidden="1">
      <c r="A131" s="35">
        <v>58</v>
      </c>
      <c r="B131" s="26">
        <f>NAMES!D65</f>
        <v>0</v>
      </c>
      <c r="C131" s="38"/>
      <c r="D131" s="27"/>
      <c r="E131" s="28" t="str">
        <f t="shared" si="4"/>
        <v/>
      </c>
      <c r="F131" s="27" t="str">
        <f t="shared" si="3"/>
        <v/>
      </c>
    </row>
    <row r="132" spans="1:6" hidden="1">
      <c r="A132" s="35">
        <v>59</v>
      </c>
      <c r="B132" s="26">
        <f>NAMES!D66</f>
        <v>0</v>
      </c>
      <c r="C132" s="38"/>
      <c r="D132" s="27"/>
      <c r="E132" s="28" t="str">
        <f t="shared" si="4"/>
        <v/>
      </c>
      <c r="F132" s="27" t="str">
        <f t="shared" si="3"/>
        <v/>
      </c>
    </row>
    <row r="133" spans="1:6" hidden="1">
      <c r="A133" s="35">
        <v>60</v>
      </c>
      <c r="B133" s="26">
        <f>NAMES!D67</f>
        <v>0</v>
      </c>
      <c r="C133" s="38"/>
      <c r="D133" s="27"/>
      <c r="E133" s="28" t="str">
        <f t="shared" si="4"/>
        <v/>
      </c>
      <c r="F133" s="27" t="str">
        <f t="shared" si="3"/>
        <v/>
      </c>
    </row>
    <row r="134" spans="1:6" ht="15">
      <c r="A134" s="39"/>
      <c r="B134" s="40"/>
      <c r="C134" s="121"/>
      <c r="D134" s="74"/>
      <c r="E134" s="74"/>
      <c r="F134" s="75"/>
    </row>
    <row r="135" spans="1:6" ht="15">
      <c r="A135" s="41"/>
      <c r="B135" s="42" t="s">
        <v>119</v>
      </c>
      <c r="C135" s="41">
        <f t="shared" ref="C135:E135" si="5">COUNT(C74:C133,C13:C72)</f>
        <v>52</v>
      </c>
      <c r="D135" s="41">
        <f t="shared" si="5"/>
        <v>52</v>
      </c>
      <c r="E135" s="41">
        <f t="shared" si="5"/>
        <v>52</v>
      </c>
      <c r="F135" s="41"/>
    </row>
    <row r="136" spans="1:6" ht="15">
      <c r="A136" s="41"/>
      <c r="B136" s="42" t="s">
        <v>120</v>
      </c>
      <c r="C136" s="43">
        <f t="shared" ref="C136:E136" si="6">IFERROR((SUM(C74:C133,C13:C72))/C135,"")</f>
        <v>87</v>
      </c>
      <c r="D136" s="43">
        <f t="shared" si="6"/>
        <v>88.019230769230774</v>
      </c>
      <c r="E136" s="43">
        <f t="shared" si="6"/>
        <v>87.509615384615387</v>
      </c>
      <c r="F136" s="44"/>
    </row>
    <row r="137" spans="1:6" ht="15">
      <c r="A137" s="41"/>
      <c r="B137" s="42" t="s">
        <v>121</v>
      </c>
      <c r="C137" s="41">
        <v>2</v>
      </c>
      <c r="D137" s="41">
        <v>2</v>
      </c>
      <c r="E137" s="41"/>
      <c r="F137" s="41"/>
    </row>
    <row r="138" spans="1:6" ht="15">
      <c r="A138" s="41"/>
      <c r="B138" s="45" t="s">
        <v>122</v>
      </c>
      <c r="C138" s="41"/>
      <c r="D138" s="41"/>
      <c r="E138" s="41"/>
      <c r="F138" s="41"/>
    </row>
    <row r="139" spans="1:6" ht="15">
      <c r="A139" s="41"/>
      <c r="B139" s="46" t="s">
        <v>123</v>
      </c>
      <c r="C139" s="41"/>
      <c r="D139" s="41"/>
      <c r="E139" s="41"/>
      <c r="F139" s="41"/>
    </row>
    <row r="140" spans="1:6" ht="15">
      <c r="A140" s="41"/>
      <c r="B140" s="46" t="s">
        <v>124</v>
      </c>
      <c r="C140" s="41"/>
      <c r="D140" s="41"/>
      <c r="E140" s="41"/>
      <c r="F140" s="41"/>
    </row>
  </sheetData>
  <mergeCells count="14">
    <mergeCell ref="C134:F134"/>
    <mergeCell ref="A1:F1"/>
    <mergeCell ref="A2:F2"/>
    <mergeCell ref="A4:F4"/>
    <mergeCell ref="A5:F5"/>
    <mergeCell ref="A6:F6"/>
    <mergeCell ref="A8:A11"/>
    <mergeCell ref="B8:B11"/>
    <mergeCell ref="A7:F7"/>
    <mergeCell ref="E8:F9"/>
    <mergeCell ref="F10:F11"/>
    <mergeCell ref="C12:F12"/>
    <mergeCell ref="A73:B73"/>
    <mergeCell ref="C73:F73"/>
  </mergeCells>
  <printOptions horizontalCentered="1" verticalCentered="1"/>
  <pageMargins left="0.27559055118110237" right="0.27559055118110237" top="0.39370078740157483" bottom="0.1968503937007874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140"/>
  <sheetViews>
    <sheetView topLeftCell="A46" workbookViewId="0">
      <selection activeCell="A61" sqref="A61:XFD72"/>
    </sheetView>
  </sheetViews>
  <sheetFormatPr defaultColWidth="12.5703125" defaultRowHeight="15.75" customHeight="1"/>
  <cols>
    <col min="1" max="1" width="3.42578125" customWidth="1"/>
    <col min="2" max="2" width="35" customWidth="1"/>
    <col min="3" max="3" width="26.140625" customWidth="1"/>
    <col min="4" max="4" width="27.85546875" customWidth="1"/>
    <col min="5" max="5" width="12.28515625" customWidth="1"/>
    <col min="6" max="6" width="11.85546875" customWidth="1"/>
  </cols>
  <sheetData>
    <row r="1" spans="1:6" ht="15" customHeight="1">
      <c r="A1" s="122" t="s">
        <v>105</v>
      </c>
      <c r="B1" s="86"/>
      <c r="C1" s="86"/>
      <c r="D1" s="86"/>
      <c r="E1" s="86"/>
      <c r="F1" s="86"/>
    </row>
    <row r="2" spans="1:6" ht="15" customHeight="1">
      <c r="A2" s="122" t="s">
        <v>106</v>
      </c>
      <c r="B2" s="86"/>
      <c r="C2" s="86"/>
      <c r="D2" s="86"/>
      <c r="E2" s="86"/>
      <c r="F2" s="86"/>
    </row>
    <row r="3" spans="1:6" ht="15" customHeight="1">
      <c r="A3" s="3"/>
      <c r="B3" s="3"/>
      <c r="C3" s="3"/>
      <c r="D3" s="3"/>
      <c r="E3" s="3"/>
      <c r="F3" s="3"/>
    </row>
    <row r="4" spans="1:6" ht="23.25">
      <c r="A4" s="123" t="s">
        <v>107</v>
      </c>
      <c r="B4" s="86"/>
      <c r="C4" s="86"/>
      <c r="D4" s="86"/>
      <c r="E4" s="86"/>
      <c r="F4" s="86"/>
    </row>
    <row r="5" spans="1:6" ht="14.25" customHeight="1">
      <c r="A5" s="122"/>
      <c r="B5" s="86"/>
      <c r="C5" s="86"/>
      <c r="D5" s="86"/>
      <c r="E5" s="86"/>
      <c r="F5" s="86"/>
    </row>
    <row r="6" spans="1:6" ht="18.75">
      <c r="A6" s="124" t="s">
        <v>108</v>
      </c>
      <c r="B6" s="86"/>
      <c r="C6" s="86"/>
      <c r="D6" s="86"/>
      <c r="E6" s="86"/>
      <c r="F6" s="86"/>
    </row>
    <row r="7" spans="1:6" ht="15" customHeight="1">
      <c r="A7" s="122" t="s">
        <v>109</v>
      </c>
      <c r="B7" s="86"/>
      <c r="C7" s="86"/>
      <c r="D7" s="86"/>
      <c r="E7" s="86"/>
      <c r="F7" s="86"/>
    </row>
    <row r="8" spans="1:6" ht="14.25">
      <c r="A8" s="125"/>
      <c r="B8" s="128" t="s">
        <v>110</v>
      </c>
      <c r="C8" s="16" t="s">
        <v>111</v>
      </c>
      <c r="D8" s="17" t="str">
        <f>NAMES!C1</f>
        <v>12- TVL2</v>
      </c>
      <c r="E8" s="141" t="s">
        <v>128</v>
      </c>
      <c r="F8" s="131"/>
    </row>
    <row r="9" spans="1:6" ht="14.25">
      <c r="A9" s="139"/>
      <c r="B9" s="86"/>
      <c r="C9" s="18" t="s">
        <v>113</v>
      </c>
      <c r="D9" s="19"/>
      <c r="E9" s="132"/>
      <c r="F9" s="133"/>
    </row>
    <row r="10" spans="1:6" ht="15">
      <c r="A10" s="139"/>
      <c r="B10" s="86"/>
      <c r="C10" s="20" t="s">
        <v>114</v>
      </c>
      <c r="D10" s="21" t="s">
        <v>115</v>
      </c>
      <c r="E10" s="21" t="s">
        <v>116</v>
      </c>
      <c r="F10" s="134" t="s">
        <v>96</v>
      </c>
    </row>
    <row r="11" spans="1:6" ht="15">
      <c r="A11" s="140"/>
      <c r="B11" s="129"/>
      <c r="C11" s="22" t="s">
        <v>117</v>
      </c>
      <c r="D11" s="22" t="s">
        <v>117</v>
      </c>
      <c r="E11" s="22" t="s">
        <v>118</v>
      </c>
      <c r="F11" s="133"/>
    </row>
    <row r="12" spans="1:6" ht="15">
      <c r="A12" s="23"/>
      <c r="B12" s="24" t="s">
        <v>12</v>
      </c>
      <c r="C12" s="135"/>
      <c r="D12" s="136"/>
      <c r="E12" s="136"/>
      <c r="F12" s="137"/>
    </row>
    <row r="13" spans="1:6" ht="15.75" customHeight="1">
      <c r="A13" s="25" cm="1">
        <f t="array" ref="A13:A72">_xlfn.SEQUENCE(60,1,1,1)</f>
        <v>1</v>
      </c>
      <c r="B13" s="26" t="str">
        <f>NAMES!C8</f>
        <v>Anderson, Levi</v>
      </c>
      <c r="C13" s="27">
        <v>95</v>
      </c>
      <c r="D13" s="27">
        <v>90</v>
      </c>
      <c r="E13" s="28">
        <f t="shared" ref="E13:E72" si="0">IFERROR(AVERAGE(C13:D13),"")</f>
        <v>92.5</v>
      </c>
      <c r="F13" s="27" t="str">
        <f t="shared" ref="F13:F72" si="1">IF(E13="","",IF(E13&gt;=75,"PASSED","FAILED"))</f>
        <v>PASSED</v>
      </c>
    </row>
    <row r="14" spans="1:6">
      <c r="A14" s="25">
        <v>2</v>
      </c>
      <c r="B14" s="26" t="str">
        <f>NAMES!C9</f>
        <v>Barnes, Kyle</v>
      </c>
      <c r="C14" s="27">
        <v>94</v>
      </c>
      <c r="D14" s="27">
        <v>85</v>
      </c>
      <c r="E14" s="28">
        <f t="shared" si="0"/>
        <v>89.5</v>
      </c>
      <c r="F14" s="27" t="str">
        <f t="shared" si="1"/>
        <v>PASSED</v>
      </c>
    </row>
    <row r="15" spans="1:6" ht="15.75" customHeight="1">
      <c r="A15" s="25">
        <v>3</v>
      </c>
      <c r="B15" s="26" t="str">
        <f>NAMES!C10</f>
        <v>Bennett, Jackson</v>
      </c>
      <c r="C15" s="31">
        <v>94</v>
      </c>
      <c r="D15" s="27">
        <v>91</v>
      </c>
      <c r="E15" s="28">
        <f t="shared" si="0"/>
        <v>92.5</v>
      </c>
      <c r="F15" s="27" t="str">
        <f t="shared" si="1"/>
        <v>PASSED</v>
      </c>
    </row>
    <row r="16" spans="1:6" ht="15.75" customHeight="1">
      <c r="A16" s="25">
        <v>4</v>
      </c>
      <c r="B16" s="26" t="str">
        <f>NAMES!C11</f>
        <v>Brooks, Christian</v>
      </c>
      <c r="C16" s="31">
        <v>94</v>
      </c>
      <c r="D16" s="27">
        <v>92</v>
      </c>
      <c r="E16" s="28">
        <f t="shared" si="0"/>
        <v>93</v>
      </c>
      <c r="F16" s="27" t="str">
        <f t="shared" si="1"/>
        <v>PASSED</v>
      </c>
    </row>
    <row r="17" spans="1:6" ht="15.75" customHeight="1">
      <c r="A17" s="25">
        <v>5</v>
      </c>
      <c r="B17" s="26" t="str">
        <f>NAMES!C12</f>
        <v>Butler, Ryan</v>
      </c>
      <c r="C17" s="31">
        <v>95</v>
      </c>
      <c r="D17" s="27">
        <v>88</v>
      </c>
      <c r="E17" s="28">
        <f t="shared" si="0"/>
        <v>91.5</v>
      </c>
      <c r="F17" s="27" t="str">
        <f t="shared" si="1"/>
        <v>PASSED</v>
      </c>
    </row>
    <row r="18" spans="1:6" ht="15.75" customHeight="1">
      <c r="A18" s="25">
        <v>6</v>
      </c>
      <c r="B18" s="26" t="str">
        <f>NAMES!C13</f>
        <v>Clark, Daniel</v>
      </c>
      <c r="C18" s="31">
        <v>93</v>
      </c>
      <c r="D18" s="27">
        <v>88</v>
      </c>
      <c r="E18" s="28">
        <f t="shared" si="0"/>
        <v>90.5</v>
      </c>
      <c r="F18" s="27" t="str">
        <f t="shared" si="1"/>
        <v>PASSED</v>
      </c>
    </row>
    <row r="19" spans="1:6" ht="15.75" customHeight="1">
      <c r="A19" s="25">
        <v>7</v>
      </c>
      <c r="B19" s="26" t="str">
        <f>NAMES!C14</f>
        <v>Cole, Alexander</v>
      </c>
      <c r="C19" s="31"/>
      <c r="D19" s="27"/>
      <c r="E19" s="28" t="str">
        <f t="shared" si="0"/>
        <v/>
      </c>
      <c r="F19" s="27" t="str">
        <f t="shared" si="1"/>
        <v/>
      </c>
    </row>
    <row r="20" spans="1:6" ht="15.75" customHeight="1">
      <c r="A20" s="25">
        <v>8</v>
      </c>
      <c r="B20" s="26" t="str">
        <f>NAMES!C15</f>
        <v>Coleman, Thomas</v>
      </c>
      <c r="C20" s="31">
        <v>94</v>
      </c>
      <c r="D20" s="27">
        <v>93</v>
      </c>
      <c r="E20" s="28">
        <f t="shared" si="0"/>
        <v>93.5</v>
      </c>
      <c r="F20" s="27" t="str">
        <f t="shared" si="1"/>
        <v>PASSED</v>
      </c>
    </row>
    <row r="21" spans="1:6" ht="15.75" customHeight="1">
      <c r="A21" s="25">
        <v>9</v>
      </c>
      <c r="B21" s="26" t="str">
        <f>NAMES!C16</f>
        <v>Cox, Anthony</v>
      </c>
      <c r="C21" s="31">
        <v>95</v>
      </c>
      <c r="D21" s="27">
        <v>92</v>
      </c>
      <c r="E21" s="28">
        <f t="shared" si="0"/>
        <v>93.5</v>
      </c>
      <c r="F21" s="27" t="str">
        <f t="shared" si="1"/>
        <v>PASSED</v>
      </c>
    </row>
    <row r="22" spans="1:6" ht="15" customHeight="1">
      <c r="A22" s="25">
        <v>10</v>
      </c>
      <c r="B22" s="26" t="str">
        <f>NAMES!C17</f>
        <v>Dixon, Samuel</v>
      </c>
      <c r="C22" s="31">
        <v>93</v>
      </c>
      <c r="D22" s="27">
        <v>91</v>
      </c>
      <c r="E22" s="28">
        <f t="shared" si="0"/>
        <v>92</v>
      </c>
      <c r="F22" s="27" t="str">
        <f t="shared" si="1"/>
        <v>PASSED</v>
      </c>
    </row>
    <row r="23" spans="1:6" ht="15.75" customHeight="1">
      <c r="A23" s="25">
        <v>11</v>
      </c>
      <c r="B23" s="26" t="str">
        <f>NAMES!C18</f>
        <v>Evans, Tyler</v>
      </c>
      <c r="C23" s="31">
        <v>95</v>
      </c>
      <c r="D23" s="27">
        <v>86</v>
      </c>
      <c r="E23" s="28">
        <f t="shared" si="0"/>
        <v>90.5</v>
      </c>
      <c r="F23" s="27" t="str">
        <f t="shared" si="1"/>
        <v>PASSED</v>
      </c>
    </row>
    <row r="24" spans="1:6" ht="15.75" customHeight="1">
      <c r="A24" s="25">
        <v>12</v>
      </c>
      <c r="B24" s="26" t="str">
        <f>NAMES!C19</f>
        <v>Foster, Sebastian</v>
      </c>
      <c r="C24" s="31">
        <v>93</v>
      </c>
      <c r="D24" s="27">
        <v>92</v>
      </c>
      <c r="E24" s="28">
        <f t="shared" si="0"/>
        <v>92.5</v>
      </c>
      <c r="F24" s="27" t="str">
        <f t="shared" si="1"/>
        <v>PASSED</v>
      </c>
    </row>
    <row r="25" spans="1:6" ht="15.75" customHeight="1">
      <c r="A25" s="25">
        <v>13</v>
      </c>
      <c r="B25" s="26" t="str">
        <f>NAMES!C20</f>
        <v>Foster, Zachary</v>
      </c>
      <c r="C25" s="31">
        <v>94</v>
      </c>
      <c r="D25" s="27">
        <v>91</v>
      </c>
      <c r="E25" s="28">
        <f t="shared" si="0"/>
        <v>92.5</v>
      </c>
      <c r="F25" s="27" t="str">
        <f t="shared" si="1"/>
        <v>PASSED</v>
      </c>
    </row>
    <row r="26" spans="1:6" ht="15.75" customHeight="1">
      <c r="A26" s="25">
        <v>14</v>
      </c>
      <c r="B26" s="26" t="str">
        <f>NAMES!C21</f>
        <v>Griffin, Matthew</v>
      </c>
      <c r="C26" s="31">
        <v>94</v>
      </c>
      <c r="D26" s="27">
        <v>93</v>
      </c>
      <c r="E26" s="28">
        <f t="shared" si="0"/>
        <v>93.5</v>
      </c>
      <c r="F26" s="27" t="str">
        <f t="shared" si="1"/>
        <v>PASSED</v>
      </c>
    </row>
    <row r="27" spans="1:6" ht="15.75" customHeight="1">
      <c r="A27" s="25">
        <v>15</v>
      </c>
      <c r="B27" s="26" t="str">
        <f>NAMES!C22</f>
        <v>Hayes, Gabriel</v>
      </c>
      <c r="C27" s="31">
        <v>94</v>
      </c>
      <c r="D27" s="27">
        <v>93</v>
      </c>
      <c r="E27" s="28">
        <f t="shared" si="0"/>
        <v>93.5</v>
      </c>
      <c r="F27" s="27" t="str">
        <f t="shared" si="1"/>
        <v>PASSED</v>
      </c>
    </row>
    <row r="28" spans="1:6" ht="15.75" customHeight="1">
      <c r="A28" s="25">
        <v>16</v>
      </c>
      <c r="B28" s="26" t="str">
        <f>NAMES!C23</f>
        <v>Hayes, Timothy</v>
      </c>
      <c r="C28" s="31">
        <v>94</v>
      </c>
      <c r="D28" s="27">
        <v>95</v>
      </c>
      <c r="E28" s="28">
        <f t="shared" si="0"/>
        <v>94.5</v>
      </c>
      <c r="F28" s="27" t="str">
        <f t="shared" si="1"/>
        <v>PASSED</v>
      </c>
    </row>
    <row r="29" spans="1:6" ht="15" customHeight="1">
      <c r="A29" s="25">
        <v>17</v>
      </c>
      <c r="B29" s="26" t="str">
        <f>NAMES!C24</f>
        <v>Hughes, James</v>
      </c>
      <c r="C29" s="27">
        <v>94</v>
      </c>
      <c r="D29" s="27">
        <v>90</v>
      </c>
      <c r="E29" s="28">
        <f t="shared" si="0"/>
        <v>92</v>
      </c>
      <c r="F29" s="27" t="str">
        <f t="shared" si="1"/>
        <v>PASSED</v>
      </c>
    </row>
    <row r="30" spans="1:6" ht="15" customHeight="1">
      <c r="A30" s="25">
        <v>18</v>
      </c>
      <c r="B30" s="26" t="str">
        <f>NAMES!C25</f>
        <v>Jenkins, Michael</v>
      </c>
      <c r="C30" s="27">
        <v>94</v>
      </c>
      <c r="D30" s="27">
        <v>95</v>
      </c>
      <c r="E30" s="28">
        <f t="shared" si="0"/>
        <v>94.5</v>
      </c>
      <c r="F30" s="27" t="str">
        <f t="shared" si="1"/>
        <v>PASSED</v>
      </c>
    </row>
    <row r="31" spans="1:6" ht="15" customHeight="1">
      <c r="A31" s="25">
        <v>19</v>
      </c>
      <c r="B31" s="26" t="str">
        <f>NAMES!C26</f>
        <v>King, Brian</v>
      </c>
      <c r="C31" s="27">
        <v>94</v>
      </c>
      <c r="D31" s="27">
        <v>91</v>
      </c>
      <c r="E31" s="28">
        <f t="shared" si="0"/>
        <v>92.5</v>
      </c>
      <c r="F31" s="27" t="str">
        <f t="shared" si="1"/>
        <v>PASSED</v>
      </c>
    </row>
    <row r="32" spans="1:6" ht="15" customHeight="1">
      <c r="A32" s="25">
        <v>20</v>
      </c>
      <c r="B32" s="26" t="str">
        <f>NAMES!C27</f>
        <v>Mitchell, Caleb</v>
      </c>
      <c r="C32" s="27">
        <v>93</v>
      </c>
      <c r="D32" s="27">
        <v>87</v>
      </c>
      <c r="E32" s="28">
        <f t="shared" si="0"/>
        <v>90</v>
      </c>
      <c r="F32" s="27" t="str">
        <f t="shared" si="1"/>
        <v>PASSED</v>
      </c>
    </row>
    <row r="33" spans="1:6" ht="15" customHeight="1">
      <c r="A33" s="25">
        <v>21</v>
      </c>
      <c r="B33" s="26" t="str">
        <f>NAMES!C28</f>
        <v>Mitchell, Jeremy</v>
      </c>
      <c r="C33" s="27">
        <v>94</v>
      </c>
      <c r="D33" s="27">
        <v>95</v>
      </c>
      <c r="E33" s="28">
        <f t="shared" si="0"/>
        <v>94.5</v>
      </c>
      <c r="F33" s="27" t="str">
        <f t="shared" si="1"/>
        <v>PASSED</v>
      </c>
    </row>
    <row r="34" spans="1:6" ht="15" customHeight="1">
      <c r="A34" s="25">
        <v>22</v>
      </c>
      <c r="B34" s="26" t="str">
        <f>NAMES!C29</f>
        <v>Morgan, Isaac</v>
      </c>
      <c r="C34" s="27">
        <v>94</v>
      </c>
      <c r="D34" s="27">
        <v>88</v>
      </c>
      <c r="E34" s="28">
        <f t="shared" si="0"/>
        <v>91</v>
      </c>
      <c r="F34" s="27" t="str">
        <f t="shared" si="1"/>
        <v>PASSED</v>
      </c>
    </row>
    <row r="35" spans="1:6" ht="15" customHeight="1">
      <c r="A35" s="25">
        <v>23</v>
      </c>
      <c r="B35" s="26" t="str">
        <f>NAMES!C30</f>
        <v>Morris, Aaron</v>
      </c>
      <c r="C35" s="27">
        <v>95</v>
      </c>
      <c r="D35" s="27">
        <v>91</v>
      </c>
      <c r="E35" s="28">
        <f t="shared" si="0"/>
        <v>93</v>
      </c>
      <c r="F35" s="27" t="str">
        <f t="shared" si="1"/>
        <v>PASSED</v>
      </c>
    </row>
    <row r="36" spans="1:6" ht="15" customHeight="1">
      <c r="A36" s="25">
        <v>24</v>
      </c>
      <c r="B36" s="26" t="str">
        <f>NAMES!C31</f>
        <v>Murphy, David</v>
      </c>
      <c r="C36" s="27">
        <v>92</v>
      </c>
      <c r="D36" s="27">
        <v>94</v>
      </c>
      <c r="E36" s="28">
        <f t="shared" si="0"/>
        <v>93</v>
      </c>
      <c r="F36" s="27" t="str">
        <f t="shared" si="1"/>
        <v>PASSED</v>
      </c>
    </row>
    <row r="37" spans="1:6" ht="15" customHeight="1">
      <c r="A37" s="25">
        <v>25</v>
      </c>
      <c r="B37" s="26" t="str">
        <f>NAMES!C32</f>
        <v>Patterson, Joshua</v>
      </c>
      <c r="C37" s="27">
        <v>91</v>
      </c>
      <c r="D37" s="27">
        <v>92</v>
      </c>
      <c r="E37" s="28">
        <f t="shared" si="0"/>
        <v>91.5</v>
      </c>
      <c r="F37" s="27" t="str">
        <f t="shared" si="1"/>
        <v>PASSED</v>
      </c>
    </row>
    <row r="38" spans="1:6" ht="15" customHeight="1">
      <c r="A38" s="25">
        <v>26</v>
      </c>
      <c r="B38" s="26" t="str">
        <f>NAMES!C33</f>
        <v>Perry, Richard</v>
      </c>
      <c r="C38" s="27">
        <v>92</v>
      </c>
      <c r="D38" s="27">
        <v>91</v>
      </c>
      <c r="E38" s="28">
        <f t="shared" si="0"/>
        <v>91.5</v>
      </c>
      <c r="F38" s="27" t="str">
        <f t="shared" si="1"/>
        <v>PASSED</v>
      </c>
    </row>
    <row r="39" spans="1:6" ht="15" customHeight="1">
      <c r="A39" s="25">
        <v>27</v>
      </c>
      <c r="B39" s="26" t="str">
        <f>NAMES!C34</f>
        <v>Peterson, Logan</v>
      </c>
      <c r="C39" s="27">
        <v>94</v>
      </c>
      <c r="D39" s="27">
        <v>94</v>
      </c>
      <c r="E39" s="28">
        <f t="shared" si="0"/>
        <v>94</v>
      </c>
      <c r="F39" s="27" t="str">
        <f t="shared" si="1"/>
        <v>PASSED</v>
      </c>
    </row>
    <row r="40" spans="1:6" ht="15" customHeight="1">
      <c r="A40" s="25">
        <v>28</v>
      </c>
      <c r="B40" s="26" t="str">
        <f>NAMES!C35</f>
        <v>Powell, Nathan</v>
      </c>
      <c r="C40" s="27">
        <v>92</v>
      </c>
      <c r="D40" s="27">
        <v>93</v>
      </c>
      <c r="E40" s="28">
        <f t="shared" si="0"/>
        <v>92.5</v>
      </c>
      <c r="F40" s="27" t="str">
        <f t="shared" si="1"/>
        <v>PASSED</v>
      </c>
    </row>
    <row r="41" spans="1:6" ht="15" customHeight="1">
      <c r="A41" s="25">
        <v>29</v>
      </c>
      <c r="B41" s="26" t="str">
        <f>NAMES!C36</f>
        <v>Price, Christopher</v>
      </c>
      <c r="C41" s="27">
        <v>94</v>
      </c>
      <c r="D41" s="27">
        <v>87</v>
      </c>
      <c r="E41" s="28">
        <f t="shared" si="0"/>
        <v>90.5</v>
      </c>
      <c r="F41" s="27" t="str">
        <f t="shared" si="1"/>
        <v>PASSED</v>
      </c>
    </row>
    <row r="42" spans="1:6" ht="15" customHeight="1">
      <c r="A42" s="25">
        <v>30</v>
      </c>
      <c r="B42" s="26" t="str">
        <f>NAMES!C37</f>
        <v>Ramirez, Kevin</v>
      </c>
      <c r="C42" s="27">
        <v>91</v>
      </c>
      <c r="D42" s="27">
        <v>87</v>
      </c>
      <c r="E42" s="28">
        <f t="shared" si="0"/>
        <v>89</v>
      </c>
      <c r="F42" s="27" t="str">
        <f t="shared" si="1"/>
        <v>PASSED</v>
      </c>
    </row>
    <row r="43" spans="1:6" ht="15" customHeight="1">
      <c r="A43" s="25">
        <v>31</v>
      </c>
      <c r="B43" s="26" t="str">
        <f>NAMES!C38</f>
        <v>Reed, Patrick</v>
      </c>
      <c r="C43" s="27">
        <v>92</v>
      </c>
      <c r="D43" s="27">
        <v>87</v>
      </c>
      <c r="E43" s="28">
        <f t="shared" si="0"/>
        <v>89.5</v>
      </c>
      <c r="F43" s="27" t="str">
        <f t="shared" si="1"/>
        <v>PASSED</v>
      </c>
    </row>
    <row r="44" spans="1:6" ht="15" customHeight="1">
      <c r="A44" s="25">
        <v>32</v>
      </c>
      <c r="B44" s="26" t="str">
        <f>NAMES!C39</f>
        <v>Reed, William</v>
      </c>
      <c r="C44" s="27">
        <v>90</v>
      </c>
      <c r="D44" s="27">
        <v>87</v>
      </c>
      <c r="E44" s="28">
        <f t="shared" si="0"/>
        <v>88.5</v>
      </c>
      <c r="F44" s="27" t="str">
        <f t="shared" si="1"/>
        <v>PASSED</v>
      </c>
    </row>
    <row r="45" spans="1:6" ht="15" customHeight="1">
      <c r="A45" s="25">
        <v>33</v>
      </c>
      <c r="B45" s="26" t="str">
        <f>NAMES!C40</f>
        <v>Reynolds, Owen</v>
      </c>
      <c r="C45" s="27">
        <v>93</v>
      </c>
      <c r="D45" s="27">
        <v>89</v>
      </c>
      <c r="E45" s="28">
        <f t="shared" si="0"/>
        <v>91</v>
      </c>
      <c r="F45" s="27" t="str">
        <f t="shared" si="1"/>
        <v>PASSED</v>
      </c>
    </row>
    <row r="46" spans="1:6" ht="15" customHeight="1">
      <c r="A46" s="25">
        <v>34</v>
      </c>
      <c r="B46" s="26" t="str">
        <f>NAMES!C41</f>
        <v>Rivera, Eric</v>
      </c>
      <c r="C46" s="27">
        <v>92</v>
      </c>
      <c r="D46" s="27">
        <v>84</v>
      </c>
      <c r="E46" s="28">
        <f t="shared" si="0"/>
        <v>88</v>
      </c>
      <c r="F46" s="27" t="str">
        <f t="shared" si="1"/>
        <v>PASSED</v>
      </c>
    </row>
    <row r="47" spans="1:6" ht="15" customHeight="1">
      <c r="A47" s="25">
        <v>35</v>
      </c>
      <c r="B47" s="26" t="str">
        <f>NAMES!C42</f>
        <v>Russell, Eli</v>
      </c>
      <c r="C47" s="27">
        <v>92</v>
      </c>
      <c r="D47" s="27">
        <v>92</v>
      </c>
      <c r="E47" s="28">
        <f t="shared" si="0"/>
        <v>92</v>
      </c>
      <c r="F47" s="27" t="str">
        <f t="shared" si="1"/>
        <v>PASSED</v>
      </c>
    </row>
    <row r="48" spans="1:6" ht="15" customHeight="1">
      <c r="A48" s="35">
        <v>36</v>
      </c>
      <c r="B48" s="26" t="str">
        <f>NAMES!C43</f>
        <v>Sanders, Charles</v>
      </c>
      <c r="C48" s="27">
        <v>93</v>
      </c>
      <c r="D48" s="27">
        <v>88</v>
      </c>
      <c r="E48" s="28">
        <f t="shared" si="0"/>
        <v>90.5</v>
      </c>
      <c r="F48" s="27" t="str">
        <f t="shared" si="1"/>
        <v>PASSED</v>
      </c>
    </row>
    <row r="49" spans="1:6" ht="15" customHeight="1">
      <c r="A49" s="35">
        <v>37</v>
      </c>
      <c r="B49" s="26" t="str">
        <f>NAMES!C44</f>
        <v>Sanders, Jason</v>
      </c>
      <c r="C49" s="27">
        <v>93</v>
      </c>
      <c r="D49" s="27">
        <v>96</v>
      </c>
      <c r="E49" s="28">
        <f t="shared" si="0"/>
        <v>94.5</v>
      </c>
      <c r="F49" s="27" t="str">
        <f t="shared" si="1"/>
        <v>PASSED</v>
      </c>
    </row>
    <row r="50" spans="1:6" ht="15" customHeight="1">
      <c r="A50" s="35">
        <v>38</v>
      </c>
      <c r="B50" s="26" t="str">
        <f>NAMES!C45</f>
        <v>Scott, Lucas</v>
      </c>
      <c r="C50" s="27">
        <v>93</v>
      </c>
      <c r="D50" s="27">
        <v>94</v>
      </c>
      <c r="E50" s="28">
        <f t="shared" si="0"/>
        <v>93.5</v>
      </c>
      <c r="F50" s="27" t="str">
        <f t="shared" si="1"/>
        <v>PASSED</v>
      </c>
    </row>
    <row r="51" spans="1:6" ht="15" customHeight="1">
      <c r="A51" s="35">
        <v>39</v>
      </c>
      <c r="B51" s="26" t="str">
        <f>NAMES!C46</f>
        <v>Simmons, Brandon</v>
      </c>
      <c r="C51" s="27">
        <v>93</v>
      </c>
      <c r="D51" s="27">
        <v>95</v>
      </c>
      <c r="E51" s="28">
        <f t="shared" si="0"/>
        <v>94</v>
      </c>
      <c r="F51" s="27" t="str">
        <f t="shared" si="1"/>
        <v>PASSED</v>
      </c>
    </row>
    <row r="52" spans="1:6" ht="15" customHeight="1">
      <c r="A52" s="35">
        <v>40</v>
      </c>
      <c r="B52" s="26" t="str">
        <f>NAMES!C47</f>
        <v>Simmons, Daniel</v>
      </c>
      <c r="C52" s="27">
        <v>92</v>
      </c>
      <c r="D52" s="27">
        <v>87</v>
      </c>
      <c r="E52" s="28">
        <f t="shared" si="0"/>
        <v>89.5</v>
      </c>
      <c r="F52" s="27" t="str">
        <f t="shared" si="1"/>
        <v>PASSED</v>
      </c>
    </row>
    <row r="53" spans="1:6" ht="15" customHeight="1">
      <c r="A53" s="35">
        <v>41</v>
      </c>
      <c r="B53" s="26" t="str">
        <f>NAMES!C48</f>
        <v>Simmons, Steven</v>
      </c>
      <c r="C53" s="27">
        <v>94</v>
      </c>
      <c r="D53" s="27">
        <v>87</v>
      </c>
      <c r="E53" s="28">
        <f t="shared" si="0"/>
        <v>90.5</v>
      </c>
      <c r="F53" s="27" t="str">
        <f t="shared" si="1"/>
        <v>PASSED</v>
      </c>
    </row>
    <row r="54" spans="1:6" ht="15" customHeight="1">
      <c r="A54" s="35">
        <v>42</v>
      </c>
      <c r="B54" s="26" t="str">
        <f>NAMES!C49</f>
        <v>Stewart, Joseph</v>
      </c>
      <c r="C54" s="27">
        <v>94</v>
      </c>
      <c r="D54" s="27">
        <v>93</v>
      </c>
      <c r="E54" s="28">
        <f t="shared" si="0"/>
        <v>93.5</v>
      </c>
      <c r="F54" s="27" t="str">
        <f t="shared" si="1"/>
        <v>PASSED</v>
      </c>
    </row>
    <row r="55" spans="1:6" ht="15" customHeight="1">
      <c r="A55" s="35">
        <v>43</v>
      </c>
      <c r="B55" s="26" t="str">
        <f>NAMES!C50</f>
        <v>Thompson, Andrew</v>
      </c>
      <c r="C55" s="27">
        <v>93</v>
      </c>
      <c r="D55" s="27">
        <v>88</v>
      </c>
      <c r="E55" s="28">
        <f t="shared" si="0"/>
        <v>90.5</v>
      </c>
      <c r="F55" s="27" t="str">
        <f t="shared" si="1"/>
        <v>PASSED</v>
      </c>
    </row>
    <row r="56" spans="1:6" ht="15" customHeight="1">
      <c r="A56" s="35">
        <v>44</v>
      </c>
      <c r="B56" s="26" t="str">
        <f>NAMES!C51</f>
        <v>Turner, Ethan</v>
      </c>
      <c r="C56" s="27">
        <v>93</v>
      </c>
      <c r="D56" s="27">
        <v>90</v>
      </c>
      <c r="E56" s="28">
        <f t="shared" si="0"/>
        <v>91.5</v>
      </c>
      <c r="F56" s="27" t="str">
        <f t="shared" si="1"/>
        <v>PASSED</v>
      </c>
    </row>
    <row r="57" spans="1:6" ht="15" customHeight="1">
      <c r="A57" s="35">
        <v>45</v>
      </c>
      <c r="B57" s="26" t="str">
        <f>NAMES!C52</f>
        <v>Ward, Jonathan</v>
      </c>
      <c r="C57" s="27">
        <v>93</v>
      </c>
      <c r="D57" s="27">
        <v>89</v>
      </c>
      <c r="E57" s="28">
        <f t="shared" si="0"/>
        <v>91</v>
      </c>
      <c r="F57" s="27" t="str">
        <f t="shared" si="1"/>
        <v>PASSED</v>
      </c>
    </row>
    <row r="58" spans="1:6" ht="15" customHeight="1">
      <c r="A58" s="35">
        <v>46</v>
      </c>
      <c r="B58" s="26" t="str">
        <f>NAMES!C53</f>
        <v>Watson, Justin</v>
      </c>
      <c r="C58" s="27">
        <v>93</v>
      </c>
      <c r="D58" s="27">
        <v>93</v>
      </c>
      <c r="E58" s="28">
        <f t="shared" si="0"/>
        <v>93</v>
      </c>
      <c r="F58" s="27" t="str">
        <f t="shared" si="1"/>
        <v>PASSED</v>
      </c>
    </row>
    <row r="59" spans="1:6" ht="15" customHeight="1">
      <c r="A59" s="35">
        <v>47</v>
      </c>
      <c r="B59" s="26" t="str">
        <f>NAMES!C54</f>
        <v>Wright, Henry</v>
      </c>
      <c r="C59" s="27">
        <v>93</v>
      </c>
      <c r="D59" s="27">
        <v>87</v>
      </c>
      <c r="E59" s="28">
        <f t="shared" si="0"/>
        <v>90</v>
      </c>
      <c r="F59" s="27" t="str">
        <f t="shared" si="1"/>
        <v>PASSED</v>
      </c>
    </row>
    <row r="60" spans="1:6" ht="15" customHeight="1">
      <c r="A60" s="35">
        <v>48</v>
      </c>
      <c r="B60" s="26" t="str">
        <f>NAMES!C55</f>
        <v>Young, Benjamin</v>
      </c>
      <c r="C60" s="27">
        <v>93</v>
      </c>
      <c r="D60" s="27">
        <v>90</v>
      </c>
      <c r="E60" s="28">
        <f t="shared" si="0"/>
        <v>91.5</v>
      </c>
      <c r="F60" s="27" t="str">
        <f t="shared" si="1"/>
        <v>PASSED</v>
      </c>
    </row>
    <row r="61" spans="1:6" ht="15" hidden="1" customHeight="1">
      <c r="A61" s="35">
        <v>49</v>
      </c>
      <c r="B61" s="26">
        <f>NAMES!C56</f>
        <v>0</v>
      </c>
      <c r="C61" s="27"/>
      <c r="D61" s="27"/>
      <c r="E61" s="28" t="str">
        <f t="shared" si="0"/>
        <v/>
      </c>
      <c r="F61" s="27" t="str">
        <f t="shared" si="1"/>
        <v/>
      </c>
    </row>
    <row r="62" spans="1:6" ht="15" hidden="1" customHeight="1">
      <c r="A62" s="35">
        <v>50</v>
      </c>
      <c r="B62" s="26">
        <f>NAMES!C57</f>
        <v>0</v>
      </c>
      <c r="C62" s="27"/>
      <c r="D62" s="27"/>
      <c r="E62" s="28" t="str">
        <f t="shared" si="0"/>
        <v/>
      </c>
      <c r="F62" s="27" t="str">
        <f t="shared" si="1"/>
        <v/>
      </c>
    </row>
    <row r="63" spans="1:6" ht="15" hidden="1" customHeight="1">
      <c r="A63" s="35">
        <v>51</v>
      </c>
      <c r="B63" s="26">
        <f>NAMES!C58</f>
        <v>0</v>
      </c>
      <c r="C63" s="27"/>
      <c r="D63" s="27"/>
      <c r="E63" s="28" t="str">
        <f t="shared" si="0"/>
        <v/>
      </c>
      <c r="F63" s="27" t="str">
        <f t="shared" si="1"/>
        <v/>
      </c>
    </row>
    <row r="64" spans="1:6" ht="15" hidden="1" customHeight="1">
      <c r="A64" s="35">
        <v>52</v>
      </c>
      <c r="B64" s="26">
        <f>NAMES!C59</f>
        <v>0</v>
      </c>
      <c r="C64" s="27"/>
      <c r="D64" s="27"/>
      <c r="E64" s="28" t="str">
        <f t="shared" si="0"/>
        <v/>
      </c>
      <c r="F64" s="27" t="str">
        <f t="shared" si="1"/>
        <v/>
      </c>
    </row>
    <row r="65" spans="1:6" ht="15" hidden="1" customHeight="1">
      <c r="A65" s="35">
        <v>53</v>
      </c>
      <c r="B65" s="26">
        <f>NAMES!C60</f>
        <v>0</v>
      </c>
      <c r="C65" s="27"/>
      <c r="D65" s="27"/>
      <c r="E65" s="28" t="str">
        <f t="shared" si="0"/>
        <v/>
      </c>
      <c r="F65" s="27" t="str">
        <f t="shared" si="1"/>
        <v/>
      </c>
    </row>
    <row r="66" spans="1:6" ht="15" hidden="1" customHeight="1">
      <c r="A66" s="35">
        <v>54</v>
      </c>
      <c r="B66" s="26">
        <f>NAMES!C61</f>
        <v>0</v>
      </c>
      <c r="C66" s="27"/>
      <c r="D66" s="27"/>
      <c r="E66" s="28" t="str">
        <f t="shared" si="0"/>
        <v/>
      </c>
      <c r="F66" s="27" t="str">
        <f t="shared" si="1"/>
        <v/>
      </c>
    </row>
    <row r="67" spans="1:6" ht="15" hidden="1" customHeight="1">
      <c r="A67" s="35">
        <v>55</v>
      </c>
      <c r="B67" s="26">
        <f>NAMES!C62</f>
        <v>0</v>
      </c>
      <c r="C67" s="27"/>
      <c r="D67" s="27"/>
      <c r="E67" s="28" t="str">
        <f t="shared" si="0"/>
        <v/>
      </c>
      <c r="F67" s="27" t="str">
        <f t="shared" si="1"/>
        <v/>
      </c>
    </row>
    <row r="68" spans="1:6" ht="15" hidden="1" customHeight="1">
      <c r="A68" s="35">
        <v>56</v>
      </c>
      <c r="B68" s="26">
        <f>NAMES!C63</f>
        <v>0</v>
      </c>
      <c r="C68" s="27"/>
      <c r="D68" s="27"/>
      <c r="E68" s="28" t="str">
        <f t="shared" si="0"/>
        <v/>
      </c>
      <c r="F68" s="27" t="str">
        <f t="shared" si="1"/>
        <v/>
      </c>
    </row>
    <row r="69" spans="1:6" ht="15" hidden="1" customHeight="1">
      <c r="A69" s="35">
        <v>57</v>
      </c>
      <c r="B69" s="26">
        <f>NAMES!C64</f>
        <v>0</v>
      </c>
      <c r="C69" s="27"/>
      <c r="D69" s="27"/>
      <c r="E69" s="28" t="str">
        <f t="shared" si="0"/>
        <v/>
      </c>
      <c r="F69" s="27" t="str">
        <f t="shared" si="1"/>
        <v/>
      </c>
    </row>
    <row r="70" spans="1:6" ht="15" hidden="1" customHeight="1">
      <c r="A70" s="35">
        <v>58</v>
      </c>
      <c r="B70" s="26">
        <f>NAMES!C65</f>
        <v>0</v>
      </c>
      <c r="C70" s="27"/>
      <c r="D70" s="27"/>
      <c r="E70" s="28" t="str">
        <f t="shared" si="0"/>
        <v/>
      </c>
      <c r="F70" s="27" t="str">
        <f t="shared" si="1"/>
        <v/>
      </c>
    </row>
    <row r="71" spans="1:6" ht="15" hidden="1" customHeight="1">
      <c r="A71" s="35">
        <v>59</v>
      </c>
      <c r="B71" s="26">
        <f>NAMES!C66</f>
        <v>0</v>
      </c>
      <c r="C71" s="27"/>
      <c r="D71" s="27"/>
      <c r="E71" s="28" t="str">
        <f t="shared" si="0"/>
        <v/>
      </c>
      <c r="F71" s="27" t="str">
        <f t="shared" si="1"/>
        <v/>
      </c>
    </row>
    <row r="72" spans="1:6" ht="15" hidden="1" customHeight="1">
      <c r="A72" s="35">
        <v>60</v>
      </c>
      <c r="B72" s="26">
        <f>NAMES!C67</f>
        <v>0</v>
      </c>
      <c r="C72" s="27"/>
      <c r="D72" s="27"/>
      <c r="E72" s="28" t="str">
        <f t="shared" si="0"/>
        <v/>
      </c>
      <c r="F72" s="27" t="str">
        <f t="shared" si="1"/>
        <v/>
      </c>
    </row>
    <row r="73" spans="1:6" ht="15" customHeight="1">
      <c r="A73" s="142"/>
      <c r="B73" s="143"/>
      <c r="C73" s="144"/>
      <c r="D73" s="74"/>
      <c r="E73" s="74"/>
      <c r="F73" s="75"/>
    </row>
    <row r="74" spans="1:6" ht="15" customHeight="1">
      <c r="A74" s="35" cm="1">
        <f t="array" ref="A74:A133">_xlfn.SEQUENCE(60,1,1,1)</f>
        <v>1</v>
      </c>
      <c r="B74" s="26" t="str">
        <f>NAMES!D8</f>
        <v>Adams, Olivia</v>
      </c>
      <c r="C74" s="31">
        <v>92</v>
      </c>
      <c r="D74" s="27">
        <v>92</v>
      </c>
      <c r="E74" s="28">
        <f t="shared" ref="E74:E110" si="2">IFERROR(AVERAGE(C74:D74),"")</f>
        <v>92</v>
      </c>
      <c r="F74" s="27" t="str">
        <f t="shared" ref="F74:F133" si="3">IF(E74="","",IF(E74&gt;=75,"PASSED","FAILED"))</f>
        <v>PASSED</v>
      </c>
    </row>
    <row r="75" spans="1:6" ht="15" customHeight="1">
      <c r="A75" s="35">
        <v>2</v>
      </c>
      <c r="B75" s="26" t="str">
        <f>NAMES!D9</f>
        <v>Cooper, Ava</v>
      </c>
      <c r="C75" s="31">
        <v>92</v>
      </c>
      <c r="D75" s="27">
        <v>88</v>
      </c>
      <c r="E75" s="28">
        <f t="shared" si="2"/>
        <v>90</v>
      </c>
      <c r="F75" s="27" t="str">
        <f t="shared" si="3"/>
        <v>PASSED</v>
      </c>
    </row>
    <row r="76" spans="1:6" ht="15" customHeight="1">
      <c r="A76" s="35">
        <v>3</v>
      </c>
      <c r="B76" s="26" t="str">
        <f>NAMES!D10</f>
        <v>Martinez, Sophia</v>
      </c>
      <c r="C76" s="31">
        <v>93</v>
      </c>
      <c r="D76" s="27">
        <v>88</v>
      </c>
      <c r="E76" s="28">
        <f t="shared" si="2"/>
        <v>90.5</v>
      </c>
      <c r="F76" s="27" t="str">
        <f t="shared" si="3"/>
        <v>PASSED</v>
      </c>
    </row>
    <row r="77" spans="1:6" ht="15" customHeight="1">
      <c r="A77" s="35">
        <v>4</v>
      </c>
      <c r="B77" s="26" t="str">
        <f>NAMES!D11</f>
        <v>Bennett, Emma</v>
      </c>
      <c r="C77" s="31">
        <v>93</v>
      </c>
      <c r="D77" s="27">
        <v>89</v>
      </c>
      <c r="E77" s="28">
        <f t="shared" si="2"/>
        <v>91</v>
      </c>
      <c r="F77" s="27" t="str">
        <f t="shared" si="3"/>
        <v>PASSED</v>
      </c>
    </row>
    <row r="78" spans="1:6" ht="15" customHeight="1">
      <c r="A78" s="35">
        <v>5</v>
      </c>
      <c r="B78" s="26" t="str">
        <f>NAMES!D12</f>
        <v>Hughes, Isabella</v>
      </c>
      <c r="C78" s="31">
        <v>94</v>
      </c>
      <c r="D78" s="27">
        <v>91</v>
      </c>
      <c r="E78" s="28">
        <f t="shared" si="2"/>
        <v>92.5</v>
      </c>
      <c r="F78" s="27" t="str">
        <f t="shared" si="3"/>
        <v>PASSED</v>
      </c>
    </row>
    <row r="79" spans="1:6" ht="15" customHeight="1">
      <c r="A79" s="35">
        <v>6</v>
      </c>
      <c r="B79" s="26" t="str">
        <f>NAMES!D13</f>
        <v>Carter, Mia</v>
      </c>
      <c r="C79" s="31">
        <v>93</v>
      </c>
      <c r="D79" s="27">
        <v>87</v>
      </c>
      <c r="E79" s="28">
        <f t="shared" si="2"/>
        <v>90</v>
      </c>
      <c r="F79" s="27" t="str">
        <f t="shared" si="3"/>
        <v>PASSED</v>
      </c>
    </row>
    <row r="80" spans="1:6" ht="15" hidden="1" customHeight="1">
      <c r="A80" s="35">
        <v>7</v>
      </c>
      <c r="B80" s="26">
        <f>NAMES!D14</f>
        <v>0</v>
      </c>
      <c r="C80" s="31"/>
      <c r="D80" s="27"/>
      <c r="E80" s="28" t="str">
        <f t="shared" si="2"/>
        <v/>
      </c>
      <c r="F80" s="27" t="str">
        <f t="shared" si="3"/>
        <v/>
      </c>
    </row>
    <row r="81" spans="1:6" ht="15" hidden="1" customHeight="1">
      <c r="A81" s="35">
        <v>8</v>
      </c>
      <c r="B81" s="26">
        <f>NAMES!D15</f>
        <v>0</v>
      </c>
      <c r="C81" s="31"/>
      <c r="D81" s="27"/>
      <c r="E81" s="28" t="str">
        <f t="shared" si="2"/>
        <v/>
      </c>
      <c r="F81" s="27" t="str">
        <f t="shared" si="3"/>
        <v/>
      </c>
    </row>
    <row r="82" spans="1:6" ht="15" hidden="1" customHeight="1">
      <c r="A82" s="35">
        <v>9</v>
      </c>
      <c r="B82" s="26">
        <f>NAMES!D16</f>
        <v>0</v>
      </c>
      <c r="C82" s="31"/>
      <c r="D82" s="27"/>
      <c r="E82" s="28" t="str">
        <f t="shared" si="2"/>
        <v/>
      </c>
      <c r="F82" s="27" t="str">
        <f t="shared" si="3"/>
        <v/>
      </c>
    </row>
    <row r="83" spans="1:6" ht="15" hidden="1" customHeight="1">
      <c r="A83" s="35">
        <v>10</v>
      </c>
      <c r="B83" s="26">
        <f>NAMES!D17</f>
        <v>0</v>
      </c>
      <c r="C83" s="31"/>
      <c r="D83" s="27"/>
      <c r="E83" s="28" t="str">
        <f t="shared" si="2"/>
        <v/>
      </c>
      <c r="F83" s="27" t="str">
        <f t="shared" si="3"/>
        <v/>
      </c>
    </row>
    <row r="84" spans="1:6" ht="15" hidden="1" customHeight="1">
      <c r="A84" s="35">
        <v>11</v>
      </c>
      <c r="B84" s="26">
        <f>NAMES!D18</f>
        <v>0</v>
      </c>
      <c r="C84" s="31"/>
      <c r="D84" s="27"/>
      <c r="E84" s="28" t="str">
        <f t="shared" si="2"/>
        <v/>
      </c>
      <c r="F84" s="27" t="str">
        <f t="shared" si="3"/>
        <v/>
      </c>
    </row>
    <row r="85" spans="1:6" ht="15" hidden="1" customHeight="1">
      <c r="A85" s="35">
        <v>12</v>
      </c>
      <c r="B85" s="26">
        <f>NAMES!D19</f>
        <v>0</v>
      </c>
      <c r="C85" s="31"/>
      <c r="D85" s="27"/>
      <c r="E85" s="28" t="str">
        <f t="shared" si="2"/>
        <v/>
      </c>
      <c r="F85" s="27" t="str">
        <f t="shared" si="3"/>
        <v/>
      </c>
    </row>
    <row r="86" spans="1:6" ht="15" hidden="1" customHeight="1">
      <c r="A86" s="35">
        <v>13</v>
      </c>
      <c r="B86" s="26">
        <f>NAMES!D20</f>
        <v>0</v>
      </c>
      <c r="C86" s="31"/>
      <c r="D86" s="27"/>
      <c r="E86" s="28" t="str">
        <f t="shared" si="2"/>
        <v/>
      </c>
      <c r="F86" s="27" t="str">
        <f t="shared" si="3"/>
        <v/>
      </c>
    </row>
    <row r="87" spans="1:6" ht="15" hidden="1" customHeight="1">
      <c r="A87" s="35">
        <v>14</v>
      </c>
      <c r="B87" s="26">
        <f>NAMES!D21</f>
        <v>0</v>
      </c>
      <c r="C87" s="31"/>
      <c r="D87" s="27"/>
      <c r="E87" s="28" t="str">
        <f t="shared" si="2"/>
        <v/>
      </c>
      <c r="F87" s="27" t="str">
        <f t="shared" si="3"/>
        <v/>
      </c>
    </row>
    <row r="88" spans="1:6" ht="15" hidden="1" customHeight="1">
      <c r="A88" s="35">
        <v>15</v>
      </c>
      <c r="B88" s="26">
        <f>NAMES!D22</f>
        <v>0</v>
      </c>
      <c r="C88" s="31"/>
      <c r="D88" s="27"/>
      <c r="E88" s="28" t="str">
        <f t="shared" si="2"/>
        <v/>
      </c>
      <c r="F88" s="27" t="str">
        <f t="shared" si="3"/>
        <v/>
      </c>
    </row>
    <row r="89" spans="1:6" ht="15" hidden="1" customHeight="1">
      <c r="A89" s="35">
        <v>16</v>
      </c>
      <c r="B89" s="26">
        <f>NAMES!D23</f>
        <v>0</v>
      </c>
      <c r="C89" s="31"/>
      <c r="D89" s="27"/>
      <c r="E89" s="28" t="str">
        <f t="shared" si="2"/>
        <v/>
      </c>
      <c r="F89" s="27" t="str">
        <f t="shared" si="3"/>
        <v/>
      </c>
    </row>
    <row r="90" spans="1:6" ht="15" hidden="1" customHeight="1">
      <c r="A90" s="35">
        <v>17</v>
      </c>
      <c r="B90" s="26">
        <f>NAMES!D24</f>
        <v>0</v>
      </c>
      <c r="C90" s="31"/>
      <c r="D90" s="27"/>
      <c r="E90" s="28" t="str">
        <f t="shared" si="2"/>
        <v/>
      </c>
      <c r="F90" s="27" t="str">
        <f t="shared" si="3"/>
        <v/>
      </c>
    </row>
    <row r="91" spans="1:6" ht="15" hidden="1" customHeight="1">
      <c r="A91" s="35">
        <v>18</v>
      </c>
      <c r="B91" s="26">
        <f>NAMES!D25</f>
        <v>0</v>
      </c>
      <c r="C91" s="31"/>
      <c r="D91" s="27"/>
      <c r="E91" s="28" t="str">
        <f t="shared" si="2"/>
        <v/>
      </c>
      <c r="F91" s="27" t="str">
        <f t="shared" si="3"/>
        <v/>
      </c>
    </row>
    <row r="92" spans="1:6" ht="15" hidden="1" customHeight="1">
      <c r="A92" s="35">
        <v>19</v>
      </c>
      <c r="B92" s="26">
        <f>NAMES!D26</f>
        <v>0</v>
      </c>
      <c r="C92" s="31"/>
      <c r="D92" s="27"/>
      <c r="E92" s="28" t="str">
        <f t="shared" si="2"/>
        <v/>
      </c>
      <c r="F92" s="27" t="str">
        <f t="shared" si="3"/>
        <v/>
      </c>
    </row>
    <row r="93" spans="1:6" ht="15" hidden="1" customHeight="1">
      <c r="A93" s="35">
        <v>20</v>
      </c>
      <c r="B93" s="26">
        <f>NAMES!D27</f>
        <v>0</v>
      </c>
      <c r="C93" s="31"/>
      <c r="D93" s="27"/>
      <c r="E93" s="28" t="str">
        <f t="shared" si="2"/>
        <v/>
      </c>
      <c r="F93" s="27" t="str">
        <f t="shared" si="3"/>
        <v/>
      </c>
    </row>
    <row r="94" spans="1:6" ht="15" hidden="1" customHeight="1">
      <c r="A94" s="35">
        <v>21</v>
      </c>
      <c r="B94" s="26">
        <f>NAMES!D28</f>
        <v>0</v>
      </c>
      <c r="C94" s="31"/>
      <c r="D94" s="27"/>
      <c r="E94" s="28" t="str">
        <f t="shared" si="2"/>
        <v/>
      </c>
      <c r="F94" s="27" t="str">
        <f t="shared" si="3"/>
        <v/>
      </c>
    </row>
    <row r="95" spans="1:6" ht="15" hidden="1" customHeight="1">
      <c r="A95" s="35">
        <v>22</v>
      </c>
      <c r="B95" s="26">
        <f>NAMES!D29</f>
        <v>0</v>
      </c>
      <c r="C95" s="31"/>
      <c r="D95" s="27"/>
      <c r="E95" s="28" t="str">
        <f t="shared" si="2"/>
        <v/>
      </c>
      <c r="F95" s="27" t="str">
        <f t="shared" si="3"/>
        <v/>
      </c>
    </row>
    <row r="96" spans="1:6" ht="15" hidden="1" customHeight="1">
      <c r="A96" s="35">
        <v>23</v>
      </c>
      <c r="B96" s="26">
        <f>NAMES!D30</f>
        <v>0</v>
      </c>
      <c r="C96" s="31"/>
      <c r="D96" s="27"/>
      <c r="E96" s="28" t="str">
        <f t="shared" si="2"/>
        <v/>
      </c>
      <c r="F96" s="27" t="str">
        <f t="shared" si="3"/>
        <v/>
      </c>
    </row>
    <row r="97" spans="1:6" ht="15" hidden="1" customHeight="1">
      <c r="A97" s="35">
        <v>24</v>
      </c>
      <c r="B97" s="26">
        <f>NAMES!D31</f>
        <v>0</v>
      </c>
      <c r="C97" s="31"/>
      <c r="D97" s="27"/>
      <c r="E97" s="28" t="str">
        <f t="shared" si="2"/>
        <v/>
      </c>
      <c r="F97" s="27" t="str">
        <f t="shared" si="3"/>
        <v/>
      </c>
    </row>
    <row r="98" spans="1:6" ht="15" hidden="1" customHeight="1">
      <c r="A98" s="35">
        <v>25</v>
      </c>
      <c r="B98" s="26">
        <f>NAMES!D32</f>
        <v>0</v>
      </c>
      <c r="C98" s="31"/>
      <c r="D98" s="27"/>
      <c r="E98" s="28" t="str">
        <f t="shared" si="2"/>
        <v/>
      </c>
      <c r="F98" s="27" t="str">
        <f t="shared" si="3"/>
        <v/>
      </c>
    </row>
    <row r="99" spans="1:6" ht="15" hidden="1" customHeight="1">
      <c r="A99" s="35">
        <v>26</v>
      </c>
      <c r="B99" s="26">
        <f>NAMES!D33</f>
        <v>0</v>
      </c>
      <c r="C99" s="31"/>
      <c r="D99" s="27"/>
      <c r="E99" s="28" t="str">
        <f t="shared" si="2"/>
        <v/>
      </c>
      <c r="F99" s="27" t="str">
        <f t="shared" si="3"/>
        <v/>
      </c>
    </row>
    <row r="100" spans="1:6" ht="15" hidden="1" customHeight="1">
      <c r="A100" s="35">
        <v>27</v>
      </c>
      <c r="B100" s="26">
        <f>NAMES!D34</f>
        <v>0</v>
      </c>
      <c r="C100" s="31"/>
      <c r="D100" s="27"/>
      <c r="E100" s="28" t="str">
        <f t="shared" si="2"/>
        <v/>
      </c>
      <c r="F100" s="27" t="str">
        <f t="shared" si="3"/>
        <v/>
      </c>
    </row>
    <row r="101" spans="1:6" ht="15" hidden="1" customHeight="1">
      <c r="A101" s="35">
        <v>28</v>
      </c>
      <c r="B101" s="26">
        <f>NAMES!D35</f>
        <v>0</v>
      </c>
      <c r="C101" s="31"/>
      <c r="D101" s="27"/>
      <c r="E101" s="28" t="str">
        <f t="shared" si="2"/>
        <v/>
      </c>
      <c r="F101" s="27" t="str">
        <f t="shared" si="3"/>
        <v/>
      </c>
    </row>
    <row r="102" spans="1:6" ht="15" hidden="1" customHeight="1">
      <c r="A102" s="35">
        <v>29</v>
      </c>
      <c r="B102" s="26">
        <f>NAMES!D36</f>
        <v>0</v>
      </c>
      <c r="C102" s="31"/>
      <c r="D102" s="27"/>
      <c r="E102" s="28" t="str">
        <f t="shared" si="2"/>
        <v/>
      </c>
      <c r="F102" s="27" t="str">
        <f t="shared" si="3"/>
        <v/>
      </c>
    </row>
    <row r="103" spans="1:6" ht="15" hidden="1" customHeight="1">
      <c r="A103" s="35">
        <v>30</v>
      </c>
      <c r="B103" s="26">
        <f>NAMES!D37</f>
        <v>0</v>
      </c>
      <c r="C103" s="31"/>
      <c r="D103" s="27"/>
      <c r="E103" s="28" t="str">
        <f t="shared" si="2"/>
        <v/>
      </c>
      <c r="F103" s="27" t="str">
        <f t="shared" si="3"/>
        <v/>
      </c>
    </row>
    <row r="104" spans="1:6" ht="15" hidden="1" customHeight="1">
      <c r="A104" s="35">
        <v>31</v>
      </c>
      <c r="B104" s="26">
        <f>NAMES!D38</f>
        <v>0</v>
      </c>
      <c r="C104" s="31"/>
      <c r="D104" s="27"/>
      <c r="E104" s="28" t="str">
        <f t="shared" si="2"/>
        <v/>
      </c>
      <c r="F104" s="27" t="str">
        <f t="shared" si="3"/>
        <v/>
      </c>
    </row>
    <row r="105" spans="1:6" ht="15" hidden="1" customHeight="1">
      <c r="A105" s="35">
        <v>32</v>
      </c>
      <c r="B105" s="26">
        <f>NAMES!D39</f>
        <v>0</v>
      </c>
      <c r="C105" s="31"/>
      <c r="D105" s="27"/>
      <c r="E105" s="28" t="str">
        <f t="shared" si="2"/>
        <v/>
      </c>
      <c r="F105" s="27" t="str">
        <f t="shared" si="3"/>
        <v/>
      </c>
    </row>
    <row r="106" spans="1:6" ht="15" hidden="1" customHeight="1">
      <c r="A106" s="35">
        <v>33</v>
      </c>
      <c r="B106" s="26">
        <f>NAMES!D40</f>
        <v>0</v>
      </c>
      <c r="C106" s="31"/>
      <c r="D106" s="27"/>
      <c r="E106" s="28" t="str">
        <f t="shared" si="2"/>
        <v/>
      </c>
      <c r="F106" s="27" t="str">
        <f t="shared" si="3"/>
        <v/>
      </c>
    </row>
    <row r="107" spans="1:6" ht="15" hidden="1" customHeight="1">
      <c r="A107" s="35">
        <v>34</v>
      </c>
      <c r="B107" s="26">
        <f>NAMES!D41</f>
        <v>0</v>
      </c>
      <c r="C107" s="31"/>
      <c r="D107" s="27"/>
      <c r="E107" s="28" t="str">
        <f t="shared" si="2"/>
        <v/>
      </c>
      <c r="F107" s="27" t="str">
        <f t="shared" si="3"/>
        <v/>
      </c>
    </row>
    <row r="108" spans="1:6" hidden="1">
      <c r="A108" s="35">
        <v>35</v>
      </c>
      <c r="B108" s="26">
        <f>NAMES!D42</f>
        <v>0</v>
      </c>
      <c r="C108" s="31"/>
      <c r="D108" s="27"/>
      <c r="E108" s="28" t="str">
        <f t="shared" si="2"/>
        <v/>
      </c>
      <c r="F108" s="27" t="str">
        <f t="shared" si="3"/>
        <v/>
      </c>
    </row>
    <row r="109" spans="1:6" hidden="1">
      <c r="A109" s="35">
        <v>36</v>
      </c>
      <c r="B109" s="26">
        <f>NAMES!D43</f>
        <v>0</v>
      </c>
      <c r="C109" s="31"/>
      <c r="D109" s="27"/>
      <c r="E109" s="28" t="str">
        <f t="shared" si="2"/>
        <v/>
      </c>
      <c r="F109" s="27" t="str">
        <f t="shared" si="3"/>
        <v/>
      </c>
    </row>
    <row r="110" spans="1:6" hidden="1">
      <c r="A110" s="35">
        <v>37</v>
      </c>
      <c r="B110" s="26">
        <f>NAMES!D44</f>
        <v>0</v>
      </c>
      <c r="C110" s="31"/>
      <c r="D110" s="27"/>
      <c r="E110" s="28" t="str">
        <f t="shared" si="2"/>
        <v/>
      </c>
      <c r="F110" s="27" t="str">
        <f t="shared" si="3"/>
        <v/>
      </c>
    </row>
    <row r="111" spans="1:6" hidden="1">
      <c r="A111" s="35">
        <v>38</v>
      </c>
      <c r="B111" s="26">
        <f>NAMES!D45</f>
        <v>0</v>
      </c>
      <c r="C111" s="31"/>
      <c r="D111" s="27"/>
      <c r="E111" s="28"/>
      <c r="F111" s="27" t="str">
        <f t="shared" si="3"/>
        <v/>
      </c>
    </row>
    <row r="112" spans="1:6" hidden="1">
      <c r="A112" s="35">
        <v>39</v>
      </c>
      <c r="B112" s="26">
        <f>NAMES!D46</f>
        <v>0</v>
      </c>
      <c r="C112" s="31"/>
      <c r="D112" s="27"/>
      <c r="E112" s="28" t="str">
        <f t="shared" ref="E112:E133" si="4">IFERROR(AVERAGE(C112:D112),"")</f>
        <v/>
      </c>
      <c r="F112" s="27" t="str">
        <f t="shared" si="3"/>
        <v/>
      </c>
    </row>
    <row r="113" spans="1:6" hidden="1">
      <c r="A113" s="35">
        <v>40</v>
      </c>
      <c r="B113" s="26">
        <f>NAMES!D47</f>
        <v>0</v>
      </c>
      <c r="C113" s="31"/>
      <c r="D113" s="27"/>
      <c r="E113" s="28" t="str">
        <f t="shared" si="4"/>
        <v/>
      </c>
      <c r="F113" s="27" t="str">
        <f t="shared" si="3"/>
        <v/>
      </c>
    </row>
    <row r="114" spans="1:6" hidden="1">
      <c r="A114" s="35">
        <v>41</v>
      </c>
      <c r="B114" s="26">
        <f>NAMES!D48</f>
        <v>0</v>
      </c>
      <c r="C114" s="31"/>
      <c r="D114" s="27"/>
      <c r="E114" s="28" t="str">
        <f t="shared" si="4"/>
        <v/>
      </c>
      <c r="F114" s="27" t="str">
        <f t="shared" si="3"/>
        <v/>
      </c>
    </row>
    <row r="115" spans="1:6" hidden="1">
      <c r="A115" s="35">
        <v>42</v>
      </c>
      <c r="B115" s="26">
        <f>NAMES!D49</f>
        <v>0</v>
      </c>
      <c r="C115" s="38"/>
      <c r="D115" s="27"/>
      <c r="E115" s="28" t="str">
        <f t="shared" si="4"/>
        <v/>
      </c>
      <c r="F115" s="27" t="str">
        <f t="shared" si="3"/>
        <v/>
      </c>
    </row>
    <row r="116" spans="1:6" hidden="1">
      <c r="A116" s="35">
        <v>43</v>
      </c>
      <c r="B116" s="26">
        <f>NAMES!D50</f>
        <v>0</v>
      </c>
      <c r="C116" s="31"/>
      <c r="D116" s="27"/>
      <c r="E116" s="28" t="str">
        <f t="shared" si="4"/>
        <v/>
      </c>
      <c r="F116" s="27" t="str">
        <f t="shared" si="3"/>
        <v/>
      </c>
    </row>
    <row r="117" spans="1:6" hidden="1">
      <c r="A117" s="35">
        <v>44</v>
      </c>
      <c r="B117" s="26">
        <f>NAMES!D51</f>
        <v>0</v>
      </c>
      <c r="C117" s="31"/>
      <c r="D117" s="27"/>
      <c r="E117" s="28" t="str">
        <f t="shared" si="4"/>
        <v/>
      </c>
      <c r="F117" s="27" t="str">
        <f t="shared" si="3"/>
        <v/>
      </c>
    </row>
    <row r="118" spans="1:6" hidden="1">
      <c r="A118" s="35">
        <v>45</v>
      </c>
      <c r="B118" s="26">
        <f>NAMES!D52</f>
        <v>0</v>
      </c>
      <c r="C118" s="31"/>
      <c r="D118" s="27"/>
      <c r="E118" s="28" t="str">
        <f t="shared" si="4"/>
        <v/>
      </c>
      <c r="F118" s="27" t="str">
        <f t="shared" si="3"/>
        <v/>
      </c>
    </row>
    <row r="119" spans="1:6" hidden="1">
      <c r="A119" s="35">
        <v>46</v>
      </c>
      <c r="B119" s="26">
        <f>NAMES!D53</f>
        <v>0</v>
      </c>
      <c r="C119" s="38"/>
      <c r="D119" s="27"/>
      <c r="E119" s="28" t="str">
        <f t="shared" si="4"/>
        <v/>
      </c>
      <c r="F119" s="27" t="str">
        <f t="shared" si="3"/>
        <v/>
      </c>
    </row>
    <row r="120" spans="1:6" hidden="1">
      <c r="A120" s="35">
        <v>47</v>
      </c>
      <c r="B120" s="26">
        <f>NAMES!D54</f>
        <v>0</v>
      </c>
      <c r="C120" s="38"/>
      <c r="D120" s="27"/>
      <c r="E120" s="28" t="str">
        <f t="shared" si="4"/>
        <v/>
      </c>
      <c r="F120" s="27" t="str">
        <f t="shared" si="3"/>
        <v/>
      </c>
    </row>
    <row r="121" spans="1:6" hidden="1">
      <c r="A121" s="35">
        <v>48</v>
      </c>
      <c r="B121" s="26">
        <f>NAMES!D55</f>
        <v>0</v>
      </c>
      <c r="C121" s="38"/>
      <c r="D121" s="27"/>
      <c r="E121" s="28" t="str">
        <f t="shared" si="4"/>
        <v/>
      </c>
      <c r="F121" s="27" t="str">
        <f t="shared" si="3"/>
        <v/>
      </c>
    </row>
    <row r="122" spans="1:6" hidden="1">
      <c r="A122" s="35">
        <v>49</v>
      </c>
      <c r="B122" s="26">
        <f>NAMES!D56</f>
        <v>0</v>
      </c>
      <c r="C122" s="38"/>
      <c r="D122" s="27"/>
      <c r="E122" s="28" t="str">
        <f t="shared" si="4"/>
        <v/>
      </c>
      <c r="F122" s="27" t="str">
        <f t="shared" si="3"/>
        <v/>
      </c>
    </row>
    <row r="123" spans="1:6" hidden="1">
      <c r="A123" s="35">
        <v>50</v>
      </c>
      <c r="B123" s="26">
        <f>NAMES!D57</f>
        <v>0</v>
      </c>
      <c r="C123" s="38"/>
      <c r="D123" s="27"/>
      <c r="E123" s="28" t="str">
        <f t="shared" si="4"/>
        <v/>
      </c>
      <c r="F123" s="27" t="str">
        <f t="shared" si="3"/>
        <v/>
      </c>
    </row>
    <row r="124" spans="1:6" hidden="1">
      <c r="A124" s="35">
        <v>51</v>
      </c>
      <c r="B124" s="26">
        <f>NAMES!D58</f>
        <v>0</v>
      </c>
      <c r="C124" s="38"/>
      <c r="D124" s="27"/>
      <c r="E124" s="28" t="str">
        <f t="shared" si="4"/>
        <v/>
      </c>
      <c r="F124" s="27" t="str">
        <f t="shared" si="3"/>
        <v/>
      </c>
    </row>
    <row r="125" spans="1:6" hidden="1">
      <c r="A125" s="35">
        <v>52</v>
      </c>
      <c r="B125" s="26">
        <f>NAMES!D59</f>
        <v>0</v>
      </c>
      <c r="C125" s="38"/>
      <c r="D125" s="27"/>
      <c r="E125" s="28" t="str">
        <f t="shared" si="4"/>
        <v/>
      </c>
      <c r="F125" s="27" t="str">
        <f t="shared" si="3"/>
        <v/>
      </c>
    </row>
    <row r="126" spans="1:6" hidden="1">
      <c r="A126" s="35">
        <v>53</v>
      </c>
      <c r="B126" s="26">
        <f>NAMES!D60</f>
        <v>0</v>
      </c>
      <c r="C126" s="38"/>
      <c r="D126" s="27"/>
      <c r="E126" s="28" t="str">
        <f t="shared" si="4"/>
        <v/>
      </c>
      <c r="F126" s="27" t="str">
        <f t="shared" si="3"/>
        <v/>
      </c>
    </row>
    <row r="127" spans="1:6" hidden="1">
      <c r="A127" s="35">
        <v>54</v>
      </c>
      <c r="B127" s="26">
        <f>NAMES!D61</f>
        <v>0</v>
      </c>
      <c r="C127" s="38"/>
      <c r="D127" s="27"/>
      <c r="E127" s="28" t="str">
        <f t="shared" si="4"/>
        <v/>
      </c>
      <c r="F127" s="27" t="str">
        <f t="shared" si="3"/>
        <v/>
      </c>
    </row>
    <row r="128" spans="1:6" hidden="1">
      <c r="A128" s="35">
        <v>55</v>
      </c>
      <c r="B128" s="26">
        <f>NAMES!D62</f>
        <v>0</v>
      </c>
      <c r="C128" s="38"/>
      <c r="D128" s="27"/>
      <c r="E128" s="28" t="str">
        <f t="shared" si="4"/>
        <v/>
      </c>
      <c r="F128" s="27" t="str">
        <f t="shared" si="3"/>
        <v/>
      </c>
    </row>
    <row r="129" spans="1:6" hidden="1">
      <c r="A129" s="35">
        <v>56</v>
      </c>
      <c r="B129" s="26">
        <f>NAMES!D63</f>
        <v>0</v>
      </c>
      <c r="C129" s="38"/>
      <c r="D129" s="27"/>
      <c r="E129" s="28" t="str">
        <f t="shared" si="4"/>
        <v/>
      </c>
      <c r="F129" s="27" t="str">
        <f t="shared" si="3"/>
        <v/>
      </c>
    </row>
    <row r="130" spans="1:6" hidden="1">
      <c r="A130" s="35">
        <v>57</v>
      </c>
      <c r="B130" s="26">
        <f>NAMES!D64</f>
        <v>0</v>
      </c>
      <c r="C130" s="38"/>
      <c r="D130" s="27"/>
      <c r="E130" s="28" t="str">
        <f t="shared" si="4"/>
        <v/>
      </c>
      <c r="F130" s="27" t="str">
        <f t="shared" si="3"/>
        <v/>
      </c>
    </row>
    <row r="131" spans="1:6" hidden="1">
      <c r="A131" s="35">
        <v>58</v>
      </c>
      <c r="B131" s="26">
        <f>NAMES!D65</f>
        <v>0</v>
      </c>
      <c r="C131" s="38"/>
      <c r="D131" s="27"/>
      <c r="E131" s="28" t="str">
        <f t="shared" si="4"/>
        <v/>
      </c>
      <c r="F131" s="27" t="str">
        <f t="shared" si="3"/>
        <v/>
      </c>
    </row>
    <row r="132" spans="1:6" hidden="1">
      <c r="A132" s="35">
        <v>59</v>
      </c>
      <c r="B132" s="26">
        <f>NAMES!D66</f>
        <v>0</v>
      </c>
      <c r="C132" s="38"/>
      <c r="D132" s="27"/>
      <c r="E132" s="28" t="str">
        <f t="shared" si="4"/>
        <v/>
      </c>
      <c r="F132" s="27" t="str">
        <f t="shared" si="3"/>
        <v/>
      </c>
    </row>
    <row r="133" spans="1:6" hidden="1">
      <c r="A133" s="35">
        <v>60</v>
      </c>
      <c r="B133" s="26">
        <f>NAMES!D67</f>
        <v>0</v>
      </c>
      <c r="C133" s="38"/>
      <c r="D133" s="27"/>
      <c r="E133" s="28" t="str">
        <f t="shared" si="4"/>
        <v/>
      </c>
      <c r="F133" s="27" t="str">
        <f t="shared" si="3"/>
        <v/>
      </c>
    </row>
    <row r="134" spans="1:6" ht="15">
      <c r="A134" s="39"/>
      <c r="B134" s="40"/>
      <c r="C134" s="121"/>
      <c r="D134" s="74"/>
      <c r="E134" s="74"/>
      <c r="F134" s="75"/>
    </row>
    <row r="135" spans="1:6" ht="15">
      <c r="A135" s="41"/>
      <c r="B135" s="42" t="s">
        <v>119</v>
      </c>
      <c r="C135" s="41">
        <f t="shared" ref="C135:E135" si="5">COUNT(C74:C133,C13:C72)</f>
        <v>53</v>
      </c>
      <c r="D135" s="41">
        <f t="shared" si="5"/>
        <v>53</v>
      </c>
      <c r="E135" s="41">
        <f t="shared" si="5"/>
        <v>53</v>
      </c>
      <c r="F135" s="41"/>
    </row>
    <row r="136" spans="1:6" ht="15">
      <c r="A136" s="41"/>
      <c r="B136" s="42" t="s">
        <v>120</v>
      </c>
      <c r="C136" s="43">
        <f t="shared" ref="C136:E136" si="6">IFERROR((SUM(C74:C133,C13:C72))/C135,"")</f>
        <v>93.226415094339629</v>
      </c>
      <c r="D136" s="43">
        <f t="shared" si="6"/>
        <v>90.301886792452834</v>
      </c>
      <c r="E136" s="43">
        <f t="shared" si="6"/>
        <v>91.764150943396231</v>
      </c>
      <c r="F136" s="44"/>
    </row>
    <row r="137" spans="1:6" ht="15">
      <c r="A137" s="41"/>
      <c r="B137" s="42" t="s">
        <v>121</v>
      </c>
      <c r="C137" s="41">
        <v>1</v>
      </c>
      <c r="D137" s="41">
        <v>1</v>
      </c>
      <c r="E137" s="41"/>
      <c r="F137" s="41"/>
    </row>
    <row r="138" spans="1:6" ht="15">
      <c r="A138" s="41"/>
      <c r="B138" s="45" t="s">
        <v>122</v>
      </c>
      <c r="C138" s="41"/>
      <c r="D138" s="41"/>
      <c r="E138" s="41"/>
      <c r="F138" s="41"/>
    </row>
    <row r="139" spans="1:6" ht="15">
      <c r="A139" s="41"/>
      <c r="B139" s="46" t="s">
        <v>123</v>
      </c>
      <c r="C139" s="41"/>
      <c r="D139" s="41"/>
      <c r="E139" s="41"/>
      <c r="F139" s="41"/>
    </row>
    <row r="140" spans="1:6" ht="15">
      <c r="A140" s="41"/>
      <c r="B140" s="46" t="s">
        <v>124</v>
      </c>
      <c r="C140" s="41"/>
      <c r="D140" s="41"/>
      <c r="E140" s="41"/>
      <c r="F140" s="41"/>
    </row>
  </sheetData>
  <mergeCells count="14">
    <mergeCell ref="C134:F134"/>
    <mergeCell ref="A1:F1"/>
    <mergeCell ref="A2:F2"/>
    <mergeCell ref="A4:F4"/>
    <mergeCell ref="A5:F5"/>
    <mergeCell ref="A6:F6"/>
    <mergeCell ref="A8:A11"/>
    <mergeCell ref="B8:B11"/>
    <mergeCell ref="A7:F7"/>
    <mergeCell ref="E8:F9"/>
    <mergeCell ref="F10:F11"/>
    <mergeCell ref="C12:F12"/>
    <mergeCell ref="A73:B73"/>
    <mergeCell ref="C73:F73"/>
  </mergeCells>
  <printOptions horizontalCentered="1" verticalCentered="1"/>
  <pageMargins left="0.27559055118110237" right="0.27559055118110237" top="0.39370078740157483" bottom="0.1968503937007874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140"/>
  <sheetViews>
    <sheetView topLeftCell="A50" workbookViewId="0">
      <selection activeCell="C78" sqref="C78"/>
    </sheetView>
  </sheetViews>
  <sheetFormatPr defaultColWidth="12.5703125" defaultRowHeight="15.75" customHeight="1"/>
  <cols>
    <col min="1" max="1" width="3.42578125" customWidth="1"/>
    <col min="2" max="2" width="35" customWidth="1"/>
    <col min="3" max="3" width="26.140625" customWidth="1"/>
    <col min="4" max="4" width="27.85546875" customWidth="1"/>
    <col min="5" max="5" width="12.28515625" customWidth="1"/>
    <col min="6" max="6" width="11.85546875" customWidth="1"/>
  </cols>
  <sheetData>
    <row r="1" spans="1:6" ht="15" customHeight="1">
      <c r="A1" s="122" t="s">
        <v>105</v>
      </c>
      <c r="B1" s="86"/>
      <c r="C1" s="86"/>
      <c r="D1" s="86"/>
      <c r="E1" s="86"/>
      <c r="F1" s="86"/>
    </row>
    <row r="2" spans="1:6" ht="15" customHeight="1">
      <c r="A2" s="122" t="s">
        <v>106</v>
      </c>
      <c r="B2" s="86"/>
      <c r="C2" s="86"/>
      <c r="D2" s="86"/>
      <c r="E2" s="86"/>
      <c r="F2" s="86"/>
    </row>
    <row r="3" spans="1:6" ht="15" customHeight="1">
      <c r="A3" s="3"/>
      <c r="B3" s="3"/>
      <c r="C3" s="3"/>
      <c r="D3" s="3"/>
      <c r="E3" s="3"/>
      <c r="F3" s="3"/>
    </row>
    <row r="4" spans="1:6" ht="23.25">
      <c r="A4" s="123" t="s">
        <v>107</v>
      </c>
      <c r="B4" s="86"/>
      <c r="C4" s="86"/>
      <c r="D4" s="86"/>
      <c r="E4" s="86"/>
      <c r="F4" s="86"/>
    </row>
    <row r="5" spans="1:6" ht="14.25" customHeight="1">
      <c r="A5" s="122" t="s">
        <v>129</v>
      </c>
      <c r="B5" s="86"/>
      <c r="C5" s="86"/>
      <c r="D5" s="86"/>
      <c r="E5" s="86"/>
      <c r="F5" s="86"/>
    </row>
    <row r="6" spans="1:6" ht="18.75">
      <c r="A6" s="124" t="s">
        <v>108</v>
      </c>
      <c r="B6" s="86"/>
      <c r="C6" s="86"/>
      <c r="D6" s="86"/>
      <c r="E6" s="86"/>
      <c r="F6" s="86"/>
    </row>
    <row r="7" spans="1:6" ht="15" customHeight="1">
      <c r="A7" s="122" t="s">
        <v>109</v>
      </c>
      <c r="B7" s="86"/>
      <c r="C7" s="86"/>
      <c r="D7" s="86"/>
      <c r="E7" s="86"/>
      <c r="F7" s="86"/>
    </row>
    <row r="8" spans="1:6" ht="14.25">
      <c r="A8" s="125"/>
      <c r="B8" s="128" t="s">
        <v>110</v>
      </c>
      <c r="C8" s="16" t="s">
        <v>111</v>
      </c>
      <c r="D8" s="17" t="str">
        <f>NAMES!C1</f>
        <v>12- TVL2</v>
      </c>
      <c r="E8" s="130" t="s">
        <v>3</v>
      </c>
      <c r="F8" s="131"/>
    </row>
    <row r="9" spans="1:6" ht="14.25">
      <c r="A9" s="139"/>
      <c r="B9" s="86"/>
      <c r="C9" s="18" t="s">
        <v>113</v>
      </c>
      <c r="D9" s="19"/>
      <c r="E9" s="132"/>
      <c r="F9" s="133"/>
    </row>
    <row r="10" spans="1:6" ht="15">
      <c r="A10" s="139"/>
      <c r="B10" s="86"/>
      <c r="C10" s="20" t="s">
        <v>114</v>
      </c>
      <c r="D10" s="21" t="s">
        <v>115</v>
      </c>
      <c r="E10" s="21" t="s">
        <v>116</v>
      </c>
      <c r="F10" s="134" t="s">
        <v>96</v>
      </c>
    </row>
    <row r="11" spans="1:6" ht="15">
      <c r="A11" s="140"/>
      <c r="B11" s="129"/>
      <c r="C11" s="22" t="s">
        <v>117</v>
      </c>
      <c r="D11" s="22" t="s">
        <v>117</v>
      </c>
      <c r="E11" s="22" t="s">
        <v>118</v>
      </c>
      <c r="F11" s="133"/>
    </row>
    <row r="12" spans="1:6" ht="15">
      <c r="A12" s="23"/>
      <c r="B12" s="24" t="s">
        <v>12</v>
      </c>
      <c r="C12" s="135"/>
      <c r="D12" s="136"/>
      <c r="E12" s="136"/>
      <c r="F12" s="137"/>
    </row>
    <row r="13" spans="1:6" ht="15.75" customHeight="1">
      <c r="A13" s="25" cm="1">
        <f t="array" ref="A13:A72">_xlfn.SEQUENCE(60,1,1,1)</f>
        <v>1</v>
      </c>
      <c r="B13" s="26" t="str">
        <f>NAMES!C8</f>
        <v>Anderson, Levi</v>
      </c>
      <c r="C13" s="48">
        <v>88</v>
      </c>
      <c r="D13" s="48">
        <v>90</v>
      </c>
      <c r="E13" s="28">
        <f t="shared" ref="E13:E72" si="0">IFERROR(AVERAGE(C13:D13),"")</f>
        <v>89</v>
      </c>
      <c r="F13" s="27" t="str">
        <f t="shared" ref="F13:F72" si="1">IF(E13="","",IF(E13&gt;=75,"PASSED","FAILED"))</f>
        <v>PASSED</v>
      </c>
    </row>
    <row r="14" spans="1:6">
      <c r="A14" s="25">
        <v>2</v>
      </c>
      <c r="B14" s="26" t="str">
        <f>NAMES!C9</f>
        <v>Barnes, Kyle</v>
      </c>
      <c r="C14" s="49">
        <v>82</v>
      </c>
      <c r="D14" s="49">
        <v>84</v>
      </c>
      <c r="E14" s="28">
        <f t="shared" si="0"/>
        <v>83</v>
      </c>
      <c r="F14" s="27" t="str">
        <f t="shared" si="1"/>
        <v>PASSED</v>
      </c>
    </row>
    <row r="15" spans="1:6" ht="15.75" customHeight="1">
      <c r="A15" s="25">
        <v>3</v>
      </c>
      <c r="B15" s="26" t="str">
        <f>NAMES!C10</f>
        <v>Bennett, Jackson</v>
      </c>
      <c r="C15" s="49">
        <v>88</v>
      </c>
      <c r="D15" s="49">
        <v>88</v>
      </c>
      <c r="E15" s="28">
        <f t="shared" si="0"/>
        <v>88</v>
      </c>
      <c r="F15" s="27" t="str">
        <f t="shared" si="1"/>
        <v>PASSED</v>
      </c>
    </row>
    <row r="16" spans="1:6" ht="15.75" customHeight="1">
      <c r="A16" s="25">
        <v>4</v>
      </c>
      <c r="B16" s="26" t="str">
        <f>NAMES!C11</f>
        <v>Brooks, Christian</v>
      </c>
      <c r="C16" s="49">
        <v>86</v>
      </c>
      <c r="D16" s="49">
        <v>92</v>
      </c>
      <c r="E16" s="28">
        <f t="shared" si="0"/>
        <v>89</v>
      </c>
      <c r="F16" s="27" t="str">
        <f t="shared" si="1"/>
        <v>PASSED</v>
      </c>
    </row>
    <row r="17" spans="1:6" ht="15.75" customHeight="1">
      <c r="A17" s="25">
        <v>5</v>
      </c>
      <c r="B17" s="26" t="str">
        <f>NAMES!C12</f>
        <v>Butler, Ryan</v>
      </c>
      <c r="C17" s="49">
        <v>95</v>
      </c>
      <c r="D17" s="49">
        <v>98</v>
      </c>
      <c r="E17" s="28">
        <f t="shared" si="0"/>
        <v>96.5</v>
      </c>
      <c r="F17" s="27" t="str">
        <f t="shared" si="1"/>
        <v>PASSED</v>
      </c>
    </row>
    <row r="18" spans="1:6" ht="15.75" customHeight="1">
      <c r="A18" s="25">
        <v>6</v>
      </c>
      <c r="B18" s="26" t="str">
        <f>NAMES!C13</f>
        <v>Clark, Daniel</v>
      </c>
      <c r="C18" s="49">
        <v>90</v>
      </c>
      <c r="D18" s="49">
        <v>93</v>
      </c>
      <c r="E18" s="28">
        <f t="shared" si="0"/>
        <v>91.5</v>
      </c>
      <c r="F18" s="27" t="str">
        <f t="shared" si="1"/>
        <v>PASSED</v>
      </c>
    </row>
    <row r="19" spans="1:6" ht="15.75" customHeight="1">
      <c r="A19" s="25">
        <v>7</v>
      </c>
      <c r="B19" s="26" t="str">
        <f>NAMES!C14</f>
        <v>Cole, Alexander</v>
      </c>
      <c r="C19" s="31"/>
      <c r="D19" s="27"/>
      <c r="E19" s="28" t="str">
        <f t="shared" si="0"/>
        <v/>
      </c>
      <c r="F19" s="27" t="str">
        <f t="shared" si="1"/>
        <v/>
      </c>
    </row>
    <row r="20" spans="1:6" ht="15.75" customHeight="1">
      <c r="A20" s="25">
        <v>8</v>
      </c>
      <c r="B20" s="26" t="str">
        <f>NAMES!C15</f>
        <v>Coleman, Thomas</v>
      </c>
      <c r="C20" s="48">
        <v>92</v>
      </c>
      <c r="D20" s="48">
        <v>95</v>
      </c>
      <c r="E20" s="28">
        <f t="shared" si="0"/>
        <v>93.5</v>
      </c>
      <c r="F20" s="27" t="str">
        <f t="shared" si="1"/>
        <v>PASSED</v>
      </c>
    </row>
    <row r="21" spans="1:6" ht="15.75" customHeight="1">
      <c r="A21" s="25">
        <v>9</v>
      </c>
      <c r="B21" s="26" t="str">
        <f>NAMES!C16</f>
        <v>Cox, Anthony</v>
      </c>
      <c r="C21" s="49">
        <v>89</v>
      </c>
      <c r="D21" s="49">
        <v>92</v>
      </c>
      <c r="E21" s="28">
        <f t="shared" si="0"/>
        <v>90.5</v>
      </c>
      <c r="F21" s="27" t="str">
        <f t="shared" si="1"/>
        <v>PASSED</v>
      </c>
    </row>
    <row r="22" spans="1:6" ht="15" customHeight="1">
      <c r="A22" s="25">
        <v>10</v>
      </c>
      <c r="B22" s="26" t="str">
        <f>NAMES!C17</f>
        <v>Dixon, Samuel</v>
      </c>
      <c r="C22" s="49">
        <v>86</v>
      </c>
      <c r="D22" s="49">
        <v>90</v>
      </c>
      <c r="E22" s="28">
        <f t="shared" si="0"/>
        <v>88</v>
      </c>
      <c r="F22" s="27" t="str">
        <f t="shared" si="1"/>
        <v>PASSED</v>
      </c>
    </row>
    <row r="23" spans="1:6" ht="15.75" customHeight="1">
      <c r="A23" s="25">
        <v>11</v>
      </c>
      <c r="B23" s="26" t="str">
        <f>NAMES!C18</f>
        <v>Evans, Tyler</v>
      </c>
      <c r="C23" s="49">
        <v>86</v>
      </c>
      <c r="D23" s="49">
        <v>90</v>
      </c>
      <c r="E23" s="28">
        <f t="shared" si="0"/>
        <v>88</v>
      </c>
      <c r="F23" s="27" t="str">
        <f t="shared" si="1"/>
        <v>PASSED</v>
      </c>
    </row>
    <row r="24" spans="1:6" ht="15.75" customHeight="1">
      <c r="A24" s="25">
        <v>12</v>
      </c>
      <c r="B24" s="26" t="str">
        <f>NAMES!C19</f>
        <v>Foster, Sebastian</v>
      </c>
      <c r="C24" s="49">
        <v>86</v>
      </c>
      <c r="D24" s="49">
        <v>92</v>
      </c>
      <c r="E24" s="28">
        <f t="shared" si="0"/>
        <v>89</v>
      </c>
      <c r="F24" s="27" t="str">
        <f t="shared" si="1"/>
        <v>PASSED</v>
      </c>
    </row>
    <row r="25" spans="1:6" ht="15.75" customHeight="1">
      <c r="A25" s="25">
        <v>13</v>
      </c>
      <c r="B25" s="26" t="str">
        <f>NAMES!C20</f>
        <v>Foster, Zachary</v>
      </c>
      <c r="C25" s="49">
        <v>88</v>
      </c>
      <c r="D25" s="49">
        <v>90</v>
      </c>
      <c r="E25" s="28">
        <f t="shared" si="0"/>
        <v>89</v>
      </c>
      <c r="F25" s="27" t="str">
        <f t="shared" si="1"/>
        <v>PASSED</v>
      </c>
    </row>
    <row r="26" spans="1:6" ht="15.75" customHeight="1">
      <c r="A26" s="25">
        <v>14</v>
      </c>
      <c r="B26" s="26" t="str">
        <f>NAMES!C21</f>
        <v>Griffin, Matthew</v>
      </c>
      <c r="C26" s="49">
        <v>89</v>
      </c>
      <c r="D26" s="49">
        <v>91</v>
      </c>
      <c r="E26" s="28">
        <f t="shared" si="0"/>
        <v>90</v>
      </c>
      <c r="F26" s="27" t="str">
        <f t="shared" si="1"/>
        <v>PASSED</v>
      </c>
    </row>
    <row r="27" spans="1:6" ht="15.75" customHeight="1">
      <c r="A27" s="25">
        <v>15</v>
      </c>
      <c r="B27" s="26" t="str">
        <f>NAMES!C22</f>
        <v>Hayes, Gabriel</v>
      </c>
      <c r="C27" s="49">
        <v>95</v>
      </c>
      <c r="D27" s="49">
        <v>98</v>
      </c>
      <c r="E27" s="28">
        <f t="shared" si="0"/>
        <v>96.5</v>
      </c>
      <c r="F27" s="27" t="str">
        <f t="shared" si="1"/>
        <v>PASSED</v>
      </c>
    </row>
    <row r="28" spans="1:6" ht="15.75" customHeight="1">
      <c r="A28" s="25">
        <v>16</v>
      </c>
      <c r="B28" s="26" t="str">
        <f>NAMES!C23</f>
        <v>Hayes, Timothy</v>
      </c>
      <c r="C28" s="49">
        <v>96</v>
      </c>
      <c r="D28" s="49">
        <v>98</v>
      </c>
      <c r="E28" s="28">
        <f t="shared" si="0"/>
        <v>97</v>
      </c>
      <c r="F28" s="27" t="str">
        <f t="shared" si="1"/>
        <v>PASSED</v>
      </c>
    </row>
    <row r="29" spans="1:6" ht="15" customHeight="1">
      <c r="A29" s="25">
        <v>17</v>
      </c>
      <c r="B29" s="26" t="str">
        <f>NAMES!C24</f>
        <v>Hughes, James</v>
      </c>
      <c r="C29" s="49">
        <v>90</v>
      </c>
      <c r="D29" s="49">
        <v>90</v>
      </c>
      <c r="E29" s="28">
        <f t="shared" si="0"/>
        <v>90</v>
      </c>
      <c r="F29" s="27" t="str">
        <f t="shared" si="1"/>
        <v>PASSED</v>
      </c>
    </row>
    <row r="30" spans="1:6" ht="15" customHeight="1">
      <c r="A30" s="25">
        <v>18</v>
      </c>
      <c r="B30" s="26" t="str">
        <f>NAMES!C25</f>
        <v>Jenkins, Michael</v>
      </c>
      <c r="C30" s="49">
        <v>89</v>
      </c>
      <c r="D30" s="49">
        <v>91</v>
      </c>
      <c r="E30" s="28">
        <f t="shared" si="0"/>
        <v>90</v>
      </c>
      <c r="F30" s="27" t="str">
        <f t="shared" si="1"/>
        <v>PASSED</v>
      </c>
    </row>
    <row r="31" spans="1:6" ht="15" customHeight="1">
      <c r="A31" s="25">
        <v>19</v>
      </c>
      <c r="B31" s="26" t="str">
        <f>NAMES!C26</f>
        <v>King, Brian</v>
      </c>
      <c r="C31" s="49">
        <v>90</v>
      </c>
      <c r="D31" s="49">
        <v>93</v>
      </c>
      <c r="E31" s="28">
        <f t="shared" si="0"/>
        <v>91.5</v>
      </c>
      <c r="F31" s="27" t="str">
        <f t="shared" si="1"/>
        <v>PASSED</v>
      </c>
    </row>
    <row r="32" spans="1:6" ht="15" customHeight="1">
      <c r="A32" s="25">
        <v>20</v>
      </c>
      <c r="B32" s="26" t="str">
        <f>NAMES!C27</f>
        <v>Mitchell, Caleb</v>
      </c>
      <c r="C32" s="49">
        <v>86</v>
      </c>
      <c r="D32" s="49">
        <v>90</v>
      </c>
      <c r="E32" s="28">
        <f t="shared" si="0"/>
        <v>88</v>
      </c>
      <c r="F32" s="27" t="str">
        <f t="shared" si="1"/>
        <v>PASSED</v>
      </c>
    </row>
    <row r="33" spans="1:6" ht="15" customHeight="1">
      <c r="A33" s="25">
        <v>21</v>
      </c>
      <c r="B33" s="26" t="str">
        <f>NAMES!C28</f>
        <v>Mitchell, Jeremy</v>
      </c>
      <c r="C33" s="49">
        <v>90</v>
      </c>
      <c r="D33" s="49">
        <v>90</v>
      </c>
      <c r="E33" s="28">
        <f t="shared" si="0"/>
        <v>90</v>
      </c>
      <c r="F33" s="27" t="str">
        <f t="shared" si="1"/>
        <v>PASSED</v>
      </c>
    </row>
    <row r="34" spans="1:6" ht="15" customHeight="1">
      <c r="A34" s="25">
        <v>22</v>
      </c>
      <c r="B34" s="26" t="str">
        <f>NAMES!C29</f>
        <v>Morgan, Isaac</v>
      </c>
      <c r="C34" s="49">
        <v>86</v>
      </c>
      <c r="D34" s="49">
        <v>88</v>
      </c>
      <c r="E34" s="28">
        <f t="shared" si="0"/>
        <v>87</v>
      </c>
      <c r="F34" s="27" t="str">
        <f t="shared" si="1"/>
        <v>PASSED</v>
      </c>
    </row>
    <row r="35" spans="1:6" ht="15" customHeight="1">
      <c r="A35" s="25">
        <v>23</v>
      </c>
      <c r="B35" s="26" t="str">
        <f>NAMES!C30</f>
        <v>Morris, Aaron</v>
      </c>
      <c r="C35" s="49">
        <v>86</v>
      </c>
      <c r="D35" s="49">
        <v>92</v>
      </c>
      <c r="E35" s="28">
        <f t="shared" si="0"/>
        <v>89</v>
      </c>
      <c r="F35" s="27" t="str">
        <f t="shared" si="1"/>
        <v>PASSED</v>
      </c>
    </row>
    <row r="36" spans="1:6" ht="15" customHeight="1">
      <c r="A36" s="25">
        <v>24</v>
      </c>
      <c r="B36" s="26" t="str">
        <f>NAMES!C31</f>
        <v>Murphy, David</v>
      </c>
      <c r="C36" s="27">
        <v>91</v>
      </c>
      <c r="D36" s="50">
        <v>92</v>
      </c>
      <c r="E36" s="28">
        <f t="shared" si="0"/>
        <v>91.5</v>
      </c>
      <c r="F36" s="27" t="str">
        <f t="shared" si="1"/>
        <v>PASSED</v>
      </c>
    </row>
    <row r="37" spans="1:6" ht="15" customHeight="1">
      <c r="A37" s="25">
        <v>25</v>
      </c>
      <c r="B37" s="26" t="str">
        <f>NAMES!C32</f>
        <v>Patterson, Joshua</v>
      </c>
      <c r="C37" s="27">
        <v>90</v>
      </c>
      <c r="D37" s="50">
        <v>91</v>
      </c>
      <c r="E37" s="28">
        <f t="shared" si="0"/>
        <v>90.5</v>
      </c>
      <c r="F37" s="27" t="str">
        <f t="shared" si="1"/>
        <v>PASSED</v>
      </c>
    </row>
    <row r="38" spans="1:6" ht="15" customHeight="1">
      <c r="A38" s="25">
        <v>26</v>
      </c>
      <c r="B38" s="26" t="str">
        <f>NAMES!C33</f>
        <v>Perry, Richard</v>
      </c>
      <c r="C38" s="27">
        <v>91</v>
      </c>
      <c r="D38" s="50">
        <v>91</v>
      </c>
      <c r="E38" s="28">
        <f t="shared" si="0"/>
        <v>91</v>
      </c>
      <c r="F38" s="27" t="str">
        <f t="shared" si="1"/>
        <v>PASSED</v>
      </c>
    </row>
    <row r="39" spans="1:6" ht="15" customHeight="1">
      <c r="A39" s="25">
        <v>27</v>
      </c>
      <c r="B39" s="26" t="str">
        <f>NAMES!C34</f>
        <v>Peterson, Logan</v>
      </c>
      <c r="C39" s="27">
        <v>91</v>
      </c>
      <c r="D39" s="50">
        <v>91</v>
      </c>
      <c r="E39" s="28">
        <f t="shared" si="0"/>
        <v>91</v>
      </c>
      <c r="F39" s="27" t="str">
        <f t="shared" si="1"/>
        <v>PASSED</v>
      </c>
    </row>
    <row r="40" spans="1:6" ht="15" customHeight="1">
      <c r="A40" s="25">
        <v>28</v>
      </c>
      <c r="B40" s="26" t="str">
        <f>NAMES!C35</f>
        <v>Powell, Nathan</v>
      </c>
      <c r="C40" s="27">
        <v>93</v>
      </c>
      <c r="D40" s="50">
        <v>91</v>
      </c>
      <c r="E40" s="28">
        <f t="shared" si="0"/>
        <v>92</v>
      </c>
      <c r="F40" s="27" t="str">
        <f t="shared" si="1"/>
        <v>PASSED</v>
      </c>
    </row>
    <row r="41" spans="1:6" ht="15" customHeight="1">
      <c r="A41" s="25">
        <v>29</v>
      </c>
      <c r="B41" s="26" t="str">
        <f>NAMES!C36</f>
        <v>Price, Christopher</v>
      </c>
      <c r="C41" s="27">
        <v>91</v>
      </c>
      <c r="D41" s="50">
        <v>91</v>
      </c>
      <c r="E41" s="28">
        <f t="shared" si="0"/>
        <v>91</v>
      </c>
      <c r="F41" s="27" t="str">
        <f t="shared" si="1"/>
        <v>PASSED</v>
      </c>
    </row>
    <row r="42" spans="1:6" ht="15" customHeight="1">
      <c r="A42" s="25">
        <v>30</v>
      </c>
      <c r="B42" s="26" t="str">
        <f>NAMES!C37</f>
        <v>Ramirez, Kevin</v>
      </c>
      <c r="C42" s="27">
        <v>77</v>
      </c>
      <c r="D42" s="50">
        <v>75</v>
      </c>
      <c r="E42" s="28">
        <f t="shared" si="0"/>
        <v>76</v>
      </c>
      <c r="F42" s="27" t="str">
        <f t="shared" si="1"/>
        <v>PASSED</v>
      </c>
    </row>
    <row r="43" spans="1:6" ht="15" customHeight="1">
      <c r="A43" s="25">
        <v>31</v>
      </c>
      <c r="B43" s="26" t="str">
        <f>NAMES!C38</f>
        <v>Reed, Patrick</v>
      </c>
      <c r="C43" s="27">
        <v>91</v>
      </c>
      <c r="D43" s="50">
        <v>92</v>
      </c>
      <c r="E43" s="28">
        <f t="shared" si="0"/>
        <v>91.5</v>
      </c>
      <c r="F43" s="27" t="str">
        <f t="shared" si="1"/>
        <v>PASSED</v>
      </c>
    </row>
    <row r="44" spans="1:6" ht="15" customHeight="1">
      <c r="A44" s="25">
        <v>32</v>
      </c>
      <c r="B44" s="26" t="str">
        <f>NAMES!C39</f>
        <v>Reed, William</v>
      </c>
      <c r="C44" s="27">
        <v>89</v>
      </c>
      <c r="D44" s="50">
        <v>91</v>
      </c>
      <c r="E44" s="28">
        <f t="shared" si="0"/>
        <v>90</v>
      </c>
      <c r="F44" s="27" t="str">
        <f t="shared" si="1"/>
        <v>PASSED</v>
      </c>
    </row>
    <row r="45" spans="1:6" ht="15" customHeight="1">
      <c r="A45" s="25">
        <v>33</v>
      </c>
      <c r="B45" s="26" t="str">
        <f>NAMES!C40</f>
        <v>Reynolds, Owen</v>
      </c>
      <c r="C45" s="27">
        <v>91</v>
      </c>
      <c r="D45" s="50">
        <v>91</v>
      </c>
      <c r="E45" s="28">
        <f t="shared" si="0"/>
        <v>91</v>
      </c>
      <c r="F45" s="27" t="str">
        <f t="shared" si="1"/>
        <v>PASSED</v>
      </c>
    </row>
    <row r="46" spans="1:6" ht="15" customHeight="1">
      <c r="A46" s="25">
        <v>34</v>
      </c>
      <c r="B46" s="26" t="str">
        <f>NAMES!C41</f>
        <v>Rivera, Eric</v>
      </c>
      <c r="C46" s="27">
        <v>77</v>
      </c>
      <c r="D46" s="27">
        <v>73</v>
      </c>
      <c r="E46" s="28">
        <f t="shared" si="0"/>
        <v>75</v>
      </c>
      <c r="F46" s="27" t="str">
        <f t="shared" si="1"/>
        <v>PASSED</v>
      </c>
    </row>
    <row r="47" spans="1:6" ht="15" customHeight="1">
      <c r="A47" s="25">
        <v>35</v>
      </c>
      <c r="B47" s="26" t="str">
        <f>NAMES!C42</f>
        <v>Russell, Eli</v>
      </c>
      <c r="C47" s="27">
        <v>81</v>
      </c>
      <c r="D47" s="27">
        <v>95</v>
      </c>
      <c r="E47" s="28">
        <f t="shared" si="0"/>
        <v>88</v>
      </c>
      <c r="F47" s="27" t="str">
        <f t="shared" si="1"/>
        <v>PASSED</v>
      </c>
    </row>
    <row r="48" spans="1:6" ht="15" customHeight="1">
      <c r="A48" s="35">
        <v>36</v>
      </c>
      <c r="B48" s="26" t="str">
        <f>NAMES!C43</f>
        <v>Sanders, Charles</v>
      </c>
      <c r="C48" s="27">
        <v>87</v>
      </c>
      <c r="D48" s="27">
        <v>90</v>
      </c>
      <c r="E48" s="28">
        <f t="shared" si="0"/>
        <v>88.5</v>
      </c>
      <c r="F48" s="27" t="str">
        <f t="shared" si="1"/>
        <v>PASSED</v>
      </c>
    </row>
    <row r="49" spans="1:6" ht="15" customHeight="1">
      <c r="A49" s="35">
        <v>37</v>
      </c>
      <c r="B49" s="26" t="str">
        <f>NAMES!C44</f>
        <v>Sanders, Jason</v>
      </c>
      <c r="C49" s="27">
        <v>98</v>
      </c>
      <c r="D49" s="27">
        <v>98</v>
      </c>
      <c r="E49" s="28">
        <f t="shared" si="0"/>
        <v>98</v>
      </c>
      <c r="F49" s="27" t="str">
        <f t="shared" si="1"/>
        <v>PASSED</v>
      </c>
    </row>
    <row r="50" spans="1:6" ht="15" customHeight="1">
      <c r="A50" s="35">
        <v>38</v>
      </c>
      <c r="B50" s="26" t="str">
        <f>NAMES!C45</f>
        <v>Scott, Lucas</v>
      </c>
      <c r="C50" s="27">
        <v>94</v>
      </c>
      <c r="D50" s="27">
        <v>97</v>
      </c>
      <c r="E50" s="28">
        <f t="shared" si="0"/>
        <v>95.5</v>
      </c>
      <c r="F50" s="27" t="str">
        <f t="shared" si="1"/>
        <v>PASSED</v>
      </c>
    </row>
    <row r="51" spans="1:6" ht="15" customHeight="1">
      <c r="A51" s="35">
        <v>39</v>
      </c>
      <c r="B51" s="26" t="str">
        <f>NAMES!C46</f>
        <v>Simmons, Brandon</v>
      </c>
      <c r="C51" s="27">
        <v>98</v>
      </c>
      <c r="D51" s="27">
        <v>97</v>
      </c>
      <c r="E51" s="28">
        <f t="shared" si="0"/>
        <v>97.5</v>
      </c>
      <c r="F51" s="27" t="str">
        <f t="shared" si="1"/>
        <v>PASSED</v>
      </c>
    </row>
    <row r="52" spans="1:6" ht="15" customHeight="1">
      <c r="A52" s="35">
        <v>40</v>
      </c>
      <c r="B52" s="26" t="str">
        <f>NAMES!C47</f>
        <v>Simmons, Daniel</v>
      </c>
      <c r="C52" s="27">
        <v>77</v>
      </c>
      <c r="D52" s="27">
        <v>87</v>
      </c>
      <c r="E52" s="28">
        <f t="shared" si="0"/>
        <v>82</v>
      </c>
      <c r="F52" s="27" t="str">
        <f t="shared" si="1"/>
        <v>PASSED</v>
      </c>
    </row>
    <row r="53" spans="1:6" ht="15" customHeight="1">
      <c r="A53" s="35">
        <v>41</v>
      </c>
      <c r="B53" s="26" t="str">
        <f>NAMES!C48</f>
        <v>Simmons, Steven</v>
      </c>
      <c r="C53" s="27">
        <v>86</v>
      </c>
      <c r="D53" s="27">
        <v>97</v>
      </c>
      <c r="E53" s="28">
        <f t="shared" si="0"/>
        <v>91.5</v>
      </c>
      <c r="F53" s="27" t="str">
        <f t="shared" si="1"/>
        <v>PASSED</v>
      </c>
    </row>
    <row r="54" spans="1:6" ht="15" customHeight="1">
      <c r="A54" s="35">
        <v>42</v>
      </c>
      <c r="B54" s="26" t="str">
        <f>NAMES!C49</f>
        <v>Stewart, Joseph</v>
      </c>
      <c r="C54" s="27">
        <v>84</v>
      </c>
      <c r="D54" s="27">
        <v>90</v>
      </c>
      <c r="E54" s="28">
        <f t="shared" si="0"/>
        <v>87</v>
      </c>
      <c r="F54" s="27" t="str">
        <f t="shared" si="1"/>
        <v>PASSED</v>
      </c>
    </row>
    <row r="55" spans="1:6" ht="15" customHeight="1">
      <c r="A55" s="35">
        <v>43</v>
      </c>
      <c r="B55" s="26" t="str">
        <f>NAMES!C50</f>
        <v>Thompson, Andrew</v>
      </c>
      <c r="C55" s="27">
        <v>82</v>
      </c>
      <c r="D55" s="27">
        <v>88</v>
      </c>
      <c r="E55" s="28">
        <f t="shared" si="0"/>
        <v>85</v>
      </c>
      <c r="F55" s="27" t="str">
        <f t="shared" si="1"/>
        <v>PASSED</v>
      </c>
    </row>
    <row r="56" spans="1:6" ht="15" customHeight="1">
      <c r="A56" s="35">
        <v>44</v>
      </c>
      <c r="B56" s="26" t="str">
        <f>NAMES!C51</f>
        <v>Turner, Ethan</v>
      </c>
      <c r="C56" s="27">
        <v>88</v>
      </c>
      <c r="D56" s="27">
        <v>98</v>
      </c>
      <c r="E56" s="28">
        <f t="shared" si="0"/>
        <v>93</v>
      </c>
      <c r="F56" s="27" t="str">
        <f t="shared" si="1"/>
        <v>PASSED</v>
      </c>
    </row>
    <row r="57" spans="1:6" ht="15" customHeight="1">
      <c r="A57" s="35">
        <v>45</v>
      </c>
      <c r="B57" s="26" t="str">
        <f>NAMES!C52</f>
        <v>Ward, Jonathan</v>
      </c>
      <c r="C57" s="27">
        <v>81</v>
      </c>
      <c r="D57" s="27">
        <v>85</v>
      </c>
      <c r="E57" s="28">
        <f t="shared" si="0"/>
        <v>83</v>
      </c>
      <c r="F57" s="27" t="str">
        <f t="shared" si="1"/>
        <v>PASSED</v>
      </c>
    </row>
    <row r="58" spans="1:6" ht="15" customHeight="1">
      <c r="A58" s="35">
        <v>46</v>
      </c>
      <c r="B58" s="26" t="str">
        <f>NAMES!C53</f>
        <v>Watson, Justin</v>
      </c>
      <c r="C58" s="27">
        <v>96</v>
      </c>
      <c r="D58" s="27">
        <v>94</v>
      </c>
      <c r="E58" s="28">
        <f t="shared" si="0"/>
        <v>95</v>
      </c>
      <c r="F58" s="27" t="str">
        <f t="shared" si="1"/>
        <v>PASSED</v>
      </c>
    </row>
    <row r="59" spans="1:6" ht="15" customHeight="1">
      <c r="A59" s="35">
        <v>47</v>
      </c>
      <c r="B59" s="26" t="str">
        <f>NAMES!C54</f>
        <v>Wright, Henry</v>
      </c>
      <c r="C59" s="27">
        <v>85</v>
      </c>
      <c r="D59" s="27">
        <v>97</v>
      </c>
      <c r="E59" s="28">
        <f t="shared" si="0"/>
        <v>91</v>
      </c>
      <c r="F59" s="27" t="str">
        <f t="shared" si="1"/>
        <v>PASSED</v>
      </c>
    </row>
    <row r="60" spans="1:6" ht="15" customHeight="1">
      <c r="A60" s="35">
        <v>48</v>
      </c>
      <c r="B60" s="26" t="str">
        <f>NAMES!C55</f>
        <v>Young, Benjamin</v>
      </c>
      <c r="C60" s="27">
        <v>81</v>
      </c>
      <c r="D60" s="27">
        <v>81</v>
      </c>
      <c r="E60" s="28">
        <f t="shared" si="0"/>
        <v>81</v>
      </c>
      <c r="F60" s="27" t="str">
        <f t="shared" si="1"/>
        <v>PASSED</v>
      </c>
    </row>
    <row r="61" spans="1:6" ht="15" hidden="1" customHeight="1">
      <c r="A61" s="35">
        <v>49</v>
      </c>
      <c r="B61" s="26">
        <f>NAMES!C56</f>
        <v>0</v>
      </c>
      <c r="C61" s="27"/>
      <c r="D61" s="27"/>
      <c r="E61" s="28" t="str">
        <f t="shared" si="0"/>
        <v/>
      </c>
      <c r="F61" s="27" t="str">
        <f t="shared" si="1"/>
        <v/>
      </c>
    </row>
    <row r="62" spans="1:6" ht="15" hidden="1" customHeight="1">
      <c r="A62" s="35">
        <v>50</v>
      </c>
      <c r="B62" s="26">
        <f>NAMES!C57</f>
        <v>0</v>
      </c>
      <c r="C62" s="27"/>
      <c r="D62" s="27"/>
      <c r="E62" s="28" t="str">
        <f t="shared" si="0"/>
        <v/>
      </c>
      <c r="F62" s="27" t="str">
        <f t="shared" si="1"/>
        <v/>
      </c>
    </row>
    <row r="63" spans="1:6" ht="15" hidden="1" customHeight="1">
      <c r="A63" s="35">
        <v>51</v>
      </c>
      <c r="B63" s="26">
        <f>NAMES!C58</f>
        <v>0</v>
      </c>
      <c r="C63" s="27"/>
      <c r="D63" s="27"/>
      <c r="E63" s="28" t="str">
        <f t="shared" si="0"/>
        <v/>
      </c>
      <c r="F63" s="27" t="str">
        <f t="shared" si="1"/>
        <v/>
      </c>
    </row>
    <row r="64" spans="1:6" ht="15" hidden="1" customHeight="1">
      <c r="A64" s="35">
        <v>52</v>
      </c>
      <c r="B64" s="26">
        <f>NAMES!C59</f>
        <v>0</v>
      </c>
      <c r="C64" s="27"/>
      <c r="D64" s="27"/>
      <c r="E64" s="28" t="str">
        <f t="shared" si="0"/>
        <v/>
      </c>
      <c r="F64" s="27" t="str">
        <f t="shared" si="1"/>
        <v/>
      </c>
    </row>
    <row r="65" spans="1:6" ht="15" hidden="1" customHeight="1">
      <c r="A65" s="35">
        <v>53</v>
      </c>
      <c r="B65" s="26">
        <f>NAMES!C60</f>
        <v>0</v>
      </c>
      <c r="C65" s="27"/>
      <c r="D65" s="27"/>
      <c r="E65" s="28" t="str">
        <f t="shared" si="0"/>
        <v/>
      </c>
      <c r="F65" s="27" t="str">
        <f t="shared" si="1"/>
        <v/>
      </c>
    </row>
    <row r="66" spans="1:6" ht="15" hidden="1" customHeight="1">
      <c r="A66" s="35">
        <v>54</v>
      </c>
      <c r="B66" s="26">
        <f>NAMES!C61</f>
        <v>0</v>
      </c>
      <c r="C66" s="27"/>
      <c r="D66" s="27"/>
      <c r="E66" s="28" t="str">
        <f t="shared" si="0"/>
        <v/>
      </c>
      <c r="F66" s="27" t="str">
        <f t="shared" si="1"/>
        <v/>
      </c>
    </row>
    <row r="67" spans="1:6" ht="15" hidden="1" customHeight="1">
      <c r="A67" s="35">
        <v>55</v>
      </c>
      <c r="B67" s="26">
        <f>NAMES!C62</f>
        <v>0</v>
      </c>
      <c r="C67" s="27"/>
      <c r="D67" s="27"/>
      <c r="E67" s="28" t="str">
        <f t="shared" si="0"/>
        <v/>
      </c>
      <c r="F67" s="27" t="str">
        <f t="shared" si="1"/>
        <v/>
      </c>
    </row>
    <row r="68" spans="1:6" ht="15" hidden="1" customHeight="1">
      <c r="A68" s="35">
        <v>56</v>
      </c>
      <c r="B68" s="26">
        <f>NAMES!C63</f>
        <v>0</v>
      </c>
      <c r="C68" s="27"/>
      <c r="D68" s="27"/>
      <c r="E68" s="28" t="str">
        <f t="shared" si="0"/>
        <v/>
      </c>
      <c r="F68" s="27" t="str">
        <f t="shared" si="1"/>
        <v/>
      </c>
    </row>
    <row r="69" spans="1:6" ht="15" hidden="1" customHeight="1">
      <c r="A69" s="35">
        <v>57</v>
      </c>
      <c r="B69" s="26">
        <f>NAMES!C64</f>
        <v>0</v>
      </c>
      <c r="C69" s="27"/>
      <c r="D69" s="27"/>
      <c r="E69" s="28" t="str">
        <f t="shared" si="0"/>
        <v/>
      </c>
      <c r="F69" s="27" t="str">
        <f t="shared" si="1"/>
        <v/>
      </c>
    </row>
    <row r="70" spans="1:6" ht="15" hidden="1" customHeight="1">
      <c r="A70" s="35">
        <v>58</v>
      </c>
      <c r="B70" s="26">
        <f>NAMES!C65</f>
        <v>0</v>
      </c>
      <c r="C70" s="27"/>
      <c r="D70" s="27"/>
      <c r="E70" s="28" t="str">
        <f t="shared" si="0"/>
        <v/>
      </c>
      <c r="F70" s="27" t="str">
        <f t="shared" si="1"/>
        <v/>
      </c>
    </row>
    <row r="71" spans="1:6" ht="15" hidden="1" customHeight="1">
      <c r="A71" s="35">
        <v>59</v>
      </c>
      <c r="B71" s="26">
        <f>NAMES!C66</f>
        <v>0</v>
      </c>
      <c r="C71" s="27"/>
      <c r="D71" s="27"/>
      <c r="E71" s="28" t="str">
        <f t="shared" si="0"/>
        <v/>
      </c>
      <c r="F71" s="27" t="str">
        <f t="shared" si="1"/>
        <v/>
      </c>
    </row>
    <row r="72" spans="1:6" ht="15" hidden="1" customHeight="1">
      <c r="A72" s="35">
        <v>60</v>
      </c>
      <c r="B72" s="26">
        <f>NAMES!C67</f>
        <v>0</v>
      </c>
      <c r="C72" s="27"/>
      <c r="D72" s="27"/>
      <c r="E72" s="28" t="str">
        <f t="shared" si="0"/>
        <v/>
      </c>
      <c r="F72" s="27" t="str">
        <f t="shared" si="1"/>
        <v/>
      </c>
    </row>
    <row r="73" spans="1:6" ht="15" customHeight="1">
      <c r="A73" s="142"/>
      <c r="B73" s="143"/>
      <c r="C73" s="144"/>
      <c r="D73" s="74"/>
      <c r="E73" s="74"/>
      <c r="F73" s="75"/>
    </row>
    <row r="74" spans="1:6" ht="15" customHeight="1">
      <c r="A74" s="35" cm="1">
        <f t="array" ref="A74:A133">_xlfn.SEQUENCE(60,1,1,1)</f>
        <v>1</v>
      </c>
      <c r="B74" s="26" t="str">
        <f>NAMES!D8</f>
        <v>Adams, Olivia</v>
      </c>
      <c r="C74" s="31">
        <v>90</v>
      </c>
      <c r="D74" s="27">
        <v>94</v>
      </c>
      <c r="E74" s="28">
        <f t="shared" ref="E74:E110" si="2">IFERROR(AVERAGE(C74:D74),"")</f>
        <v>92</v>
      </c>
      <c r="F74" s="27" t="str">
        <f t="shared" ref="F74:F133" si="3">IF(E74="","",IF(E74&gt;=75,"PASSED","FAILED"))</f>
        <v>PASSED</v>
      </c>
    </row>
    <row r="75" spans="1:6" ht="15" customHeight="1">
      <c r="A75" s="35">
        <v>2</v>
      </c>
      <c r="B75" s="26" t="str">
        <f>NAMES!D9</f>
        <v>Cooper, Ava</v>
      </c>
      <c r="C75" s="27">
        <v>92</v>
      </c>
      <c r="D75" s="27">
        <v>93</v>
      </c>
      <c r="E75" s="28">
        <f t="shared" si="2"/>
        <v>92.5</v>
      </c>
      <c r="F75" s="27" t="str">
        <f t="shared" si="3"/>
        <v>PASSED</v>
      </c>
    </row>
    <row r="76" spans="1:6" ht="15" customHeight="1">
      <c r="A76" s="35">
        <v>3</v>
      </c>
      <c r="B76" s="26" t="str">
        <f>NAMES!D10</f>
        <v>Martinez, Sophia</v>
      </c>
      <c r="C76" s="31">
        <v>89</v>
      </c>
      <c r="D76" s="27">
        <v>89</v>
      </c>
      <c r="E76" s="28">
        <f t="shared" si="2"/>
        <v>89</v>
      </c>
      <c r="F76" s="27" t="str">
        <f t="shared" si="3"/>
        <v>PASSED</v>
      </c>
    </row>
    <row r="77" spans="1:6" ht="15" customHeight="1">
      <c r="A77" s="35">
        <v>4</v>
      </c>
      <c r="B77" s="26" t="str">
        <f>NAMES!D11</f>
        <v>Bennett, Emma</v>
      </c>
      <c r="C77" s="31">
        <v>76</v>
      </c>
      <c r="D77" s="27">
        <v>88</v>
      </c>
      <c r="E77" s="28">
        <f t="shared" si="2"/>
        <v>82</v>
      </c>
      <c r="F77" s="27" t="str">
        <f t="shared" si="3"/>
        <v>PASSED</v>
      </c>
    </row>
    <row r="78" spans="1:6" ht="15" customHeight="1">
      <c r="A78" s="35">
        <v>5</v>
      </c>
      <c r="B78" s="26" t="str">
        <f>NAMES!D12</f>
        <v>Hughes, Isabella</v>
      </c>
      <c r="C78" s="31">
        <v>97</v>
      </c>
      <c r="D78" s="27">
        <v>97</v>
      </c>
      <c r="E78" s="28">
        <f t="shared" si="2"/>
        <v>97</v>
      </c>
      <c r="F78" s="27" t="str">
        <f t="shared" si="3"/>
        <v>PASSED</v>
      </c>
    </row>
    <row r="79" spans="1:6" ht="15" customHeight="1">
      <c r="A79" s="35">
        <v>6</v>
      </c>
      <c r="B79" s="26" t="str">
        <f>NAMES!D13</f>
        <v>Carter, Mia</v>
      </c>
      <c r="C79" s="31">
        <v>81</v>
      </c>
      <c r="D79" s="27">
        <v>88</v>
      </c>
      <c r="E79" s="28">
        <f t="shared" si="2"/>
        <v>84.5</v>
      </c>
      <c r="F79" s="27" t="str">
        <f t="shared" si="3"/>
        <v>PASSED</v>
      </c>
    </row>
    <row r="80" spans="1:6" ht="15" hidden="1" customHeight="1">
      <c r="A80" s="35">
        <v>7</v>
      </c>
      <c r="B80" s="26">
        <f>NAMES!D14</f>
        <v>0</v>
      </c>
      <c r="C80" s="31"/>
      <c r="D80" s="27"/>
      <c r="E80" s="28" t="str">
        <f t="shared" si="2"/>
        <v/>
      </c>
      <c r="F80" s="27" t="str">
        <f t="shared" si="3"/>
        <v/>
      </c>
    </row>
    <row r="81" spans="1:6" ht="15" hidden="1" customHeight="1">
      <c r="A81" s="35">
        <v>8</v>
      </c>
      <c r="B81" s="26">
        <f>NAMES!D15</f>
        <v>0</v>
      </c>
      <c r="C81" s="31"/>
      <c r="D81" s="27"/>
      <c r="E81" s="28" t="str">
        <f t="shared" si="2"/>
        <v/>
      </c>
      <c r="F81" s="27" t="str">
        <f t="shared" si="3"/>
        <v/>
      </c>
    </row>
    <row r="82" spans="1:6" ht="15" hidden="1" customHeight="1">
      <c r="A82" s="35">
        <v>9</v>
      </c>
      <c r="B82" s="26">
        <f>NAMES!D16</f>
        <v>0</v>
      </c>
      <c r="C82" s="31"/>
      <c r="D82" s="27"/>
      <c r="E82" s="28" t="str">
        <f t="shared" si="2"/>
        <v/>
      </c>
      <c r="F82" s="27" t="str">
        <f t="shared" si="3"/>
        <v/>
      </c>
    </row>
    <row r="83" spans="1:6" ht="15" hidden="1" customHeight="1">
      <c r="A83" s="35">
        <v>10</v>
      </c>
      <c r="B83" s="26">
        <f>NAMES!D17</f>
        <v>0</v>
      </c>
      <c r="C83" s="31"/>
      <c r="D83" s="27"/>
      <c r="E83" s="28" t="str">
        <f t="shared" si="2"/>
        <v/>
      </c>
      <c r="F83" s="27" t="str">
        <f t="shared" si="3"/>
        <v/>
      </c>
    </row>
    <row r="84" spans="1:6" ht="15" hidden="1" customHeight="1">
      <c r="A84" s="35">
        <v>11</v>
      </c>
      <c r="B84" s="26">
        <f>NAMES!D18</f>
        <v>0</v>
      </c>
      <c r="C84" s="31"/>
      <c r="D84" s="27"/>
      <c r="E84" s="28" t="str">
        <f t="shared" si="2"/>
        <v/>
      </c>
      <c r="F84" s="27" t="str">
        <f t="shared" si="3"/>
        <v/>
      </c>
    </row>
    <row r="85" spans="1:6" ht="15" hidden="1" customHeight="1">
      <c r="A85" s="35">
        <v>12</v>
      </c>
      <c r="B85" s="26">
        <f>NAMES!D19</f>
        <v>0</v>
      </c>
      <c r="C85" s="31"/>
      <c r="D85" s="27"/>
      <c r="E85" s="28" t="str">
        <f t="shared" si="2"/>
        <v/>
      </c>
      <c r="F85" s="27" t="str">
        <f t="shared" si="3"/>
        <v/>
      </c>
    </row>
    <row r="86" spans="1:6" ht="15" hidden="1" customHeight="1">
      <c r="A86" s="35">
        <v>13</v>
      </c>
      <c r="B86" s="26">
        <f>NAMES!D20</f>
        <v>0</v>
      </c>
      <c r="C86" s="31"/>
      <c r="D86" s="27"/>
      <c r="E86" s="28" t="str">
        <f t="shared" si="2"/>
        <v/>
      </c>
      <c r="F86" s="27" t="str">
        <f t="shared" si="3"/>
        <v/>
      </c>
    </row>
    <row r="87" spans="1:6" ht="15" hidden="1" customHeight="1">
      <c r="A87" s="35">
        <v>14</v>
      </c>
      <c r="B87" s="26">
        <f>NAMES!D21</f>
        <v>0</v>
      </c>
      <c r="C87" s="31"/>
      <c r="D87" s="27"/>
      <c r="E87" s="28" t="str">
        <f t="shared" si="2"/>
        <v/>
      </c>
      <c r="F87" s="27" t="str">
        <f t="shared" si="3"/>
        <v/>
      </c>
    </row>
    <row r="88" spans="1:6" ht="15" hidden="1" customHeight="1">
      <c r="A88" s="35">
        <v>15</v>
      </c>
      <c r="B88" s="26">
        <f>NAMES!D22</f>
        <v>0</v>
      </c>
      <c r="C88" s="31"/>
      <c r="D88" s="27"/>
      <c r="E88" s="28" t="str">
        <f t="shared" si="2"/>
        <v/>
      </c>
      <c r="F88" s="27" t="str">
        <f t="shared" si="3"/>
        <v/>
      </c>
    </row>
    <row r="89" spans="1:6" ht="15" hidden="1" customHeight="1">
      <c r="A89" s="35">
        <v>16</v>
      </c>
      <c r="B89" s="26">
        <f>NAMES!D23</f>
        <v>0</v>
      </c>
      <c r="C89" s="31"/>
      <c r="D89" s="27"/>
      <c r="E89" s="28" t="str">
        <f t="shared" si="2"/>
        <v/>
      </c>
      <c r="F89" s="27" t="str">
        <f t="shared" si="3"/>
        <v/>
      </c>
    </row>
    <row r="90" spans="1:6" ht="15" hidden="1" customHeight="1">
      <c r="A90" s="35">
        <v>17</v>
      </c>
      <c r="B90" s="26">
        <f>NAMES!D24</f>
        <v>0</v>
      </c>
      <c r="C90" s="31"/>
      <c r="D90" s="27"/>
      <c r="E90" s="28" t="str">
        <f t="shared" si="2"/>
        <v/>
      </c>
      <c r="F90" s="27" t="str">
        <f t="shared" si="3"/>
        <v/>
      </c>
    </row>
    <row r="91" spans="1:6" ht="15" hidden="1" customHeight="1">
      <c r="A91" s="35">
        <v>18</v>
      </c>
      <c r="B91" s="26">
        <f>NAMES!D25</f>
        <v>0</v>
      </c>
      <c r="C91" s="31"/>
      <c r="D91" s="27"/>
      <c r="E91" s="28" t="str">
        <f t="shared" si="2"/>
        <v/>
      </c>
      <c r="F91" s="27" t="str">
        <f t="shared" si="3"/>
        <v/>
      </c>
    </row>
    <row r="92" spans="1:6" ht="15" hidden="1" customHeight="1">
      <c r="A92" s="35">
        <v>19</v>
      </c>
      <c r="B92" s="26">
        <f>NAMES!D26</f>
        <v>0</v>
      </c>
      <c r="C92" s="31"/>
      <c r="D92" s="27"/>
      <c r="E92" s="28" t="str">
        <f t="shared" si="2"/>
        <v/>
      </c>
      <c r="F92" s="27" t="str">
        <f t="shared" si="3"/>
        <v/>
      </c>
    </row>
    <row r="93" spans="1:6" ht="15" hidden="1" customHeight="1">
      <c r="A93" s="35">
        <v>20</v>
      </c>
      <c r="B93" s="26">
        <f>NAMES!D27</f>
        <v>0</v>
      </c>
      <c r="C93" s="31"/>
      <c r="D93" s="27"/>
      <c r="E93" s="28" t="str">
        <f t="shared" si="2"/>
        <v/>
      </c>
      <c r="F93" s="27" t="str">
        <f t="shared" si="3"/>
        <v/>
      </c>
    </row>
    <row r="94" spans="1:6" ht="15" hidden="1" customHeight="1">
      <c r="A94" s="35">
        <v>21</v>
      </c>
      <c r="B94" s="26">
        <f>NAMES!D28</f>
        <v>0</v>
      </c>
      <c r="C94" s="31"/>
      <c r="D94" s="27"/>
      <c r="E94" s="28" t="str">
        <f t="shared" si="2"/>
        <v/>
      </c>
      <c r="F94" s="27" t="str">
        <f t="shared" si="3"/>
        <v/>
      </c>
    </row>
    <row r="95" spans="1:6" ht="15" hidden="1" customHeight="1">
      <c r="A95" s="35">
        <v>22</v>
      </c>
      <c r="B95" s="26">
        <f>NAMES!D29</f>
        <v>0</v>
      </c>
      <c r="C95" s="31"/>
      <c r="D95" s="27"/>
      <c r="E95" s="28" t="str">
        <f t="shared" si="2"/>
        <v/>
      </c>
      <c r="F95" s="27" t="str">
        <f t="shared" si="3"/>
        <v/>
      </c>
    </row>
    <row r="96" spans="1:6" ht="15" hidden="1" customHeight="1">
      <c r="A96" s="35">
        <v>23</v>
      </c>
      <c r="B96" s="26">
        <f>NAMES!D30</f>
        <v>0</v>
      </c>
      <c r="C96" s="31"/>
      <c r="D96" s="27"/>
      <c r="E96" s="28" t="str">
        <f t="shared" si="2"/>
        <v/>
      </c>
      <c r="F96" s="27" t="str">
        <f t="shared" si="3"/>
        <v/>
      </c>
    </row>
    <row r="97" spans="1:6" ht="15" hidden="1" customHeight="1">
      <c r="A97" s="35">
        <v>24</v>
      </c>
      <c r="B97" s="26">
        <f>NAMES!D31</f>
        <v>0</v>
      </c>
      <c r="C97" s="31"/>
      <c r="D97" s="27"/>
      <c r="E97" s="28" t="str">
        <f t="shared" si="2"/>
        <v/>
      </c>
      <c r="F97" s="27" t="str">
        <f t="shared" si="3"/>
        <v/>
      </c>
    </row>
    <row r="98" spans="1:6" ht="15" hidden="1" customHeight="1">
      <c r="A98" s="35">
        <v>25</v>
      </c>
      <c r="B98" s="26">
        <f>NAMES!D32</f>
        <v>0</v>
      </c>
      <c r="C98" s="31"/>
      <c r="D98" s="27"/>
      <c r="E98" s="28" t="str">
        <f t="shared" si="2"/>
        <v/>
      </c>
      <c r="F98" s="27" t="str">
        <f t="shared" si="3"/>
        <v/>
      </c>
    </row>
    <row r="99" spans="1:6" ht="15" hidden="1" customHeight="1">
      <c r="A99" s="35">
        <v>26</v>
      </c>
      <c r="B99" s="26">
        <f>NAMES!D33</f>
        <v>0</v>
      </c>
      <c r="C99" s="31"/>
      <c r="D99" s="27"/>
      <c r="E99" s="28" t="str">
        <f t="shared" si="2"/>
        <v/>
      </c>
      <c r="F99" s="27" t="str">
        <f t="shared" si="3"/>
        <v/>
      </c>
    </row>
    <row r="100" spans="1:6" ht="15" hidden="1" customHeight="1">
      <c r="A100" s="35">
        <v>27</v>
      </c>
      <c r="B100" s="26">
        <f>NAMES!D34</f>
        <v>0</v>
      </c>
      <c r="C100" s="31"/>
      <c r="D100" s="27"/>
      <c r="E100" s="28" t="str">
        <f t="shared" si="2"/>
        <v/>
      </c>
      <c r="F100" s="27" t="str">
        <f t="shared" si="3"/>
        <v/>
      </c>
    </row>
    <row r="101" spans="1:6" ht="15" hidden="1" customHeight="1">
      <c r="A101" s="35">
        <v>28</v>
      </c>
      <c r="B101" s="26">
        <f>NAMES!D35</f>
        <v>0</v>
      </c>
      <c r="C101" s="31"/>
      <c r="D101" s="27"/>
      <c r="E101" s="28" t="str">
        <f t="shared" si="2"/>
        <v/>
      </c>
      <c r="F101" s="27" t="str">
        <f t="shared" si="3"/>
        <v/>
      </c>
    </row>
    <row r="102" spans="1:6" ht="15" hidden="1" customHeight="1">
      <c r="A102" s="35">
        <v>29</v>
      </c>
      <c r="B102" s="26">
        <f>NAMES!D36</f>
        <v>0</v>
      </c>
      <c r="C102" s="31"/>
      <c r="D102" s="27"/>
      <c r="E102" s="28" t="str">
        <f t="shared" si="2"/>
        <v/>
      </c>
      <c r="F102" s="27" t="str">
        <f t="shared" si="3"/>
        <v/>
      </c>
    </row>
    <row r="103" spans="1:6" ht="15" hidden="1" customHeight="1">
      <c r="A103" s="35">
        <v>30</v>
      </c>
      <c r="B103" s="26">
        <f>NAMES!D37</f>
        <v>0</v>
      </c>
      <c r="C103" s="31"/>
      <c r="D103" s="27"/>
      <c r="E103" s="28" t="str">
        <f t="shared" si="2"/>
        <v/>
      </c>
      <c r="F103" s="27" t="str">
        <f t="shared" si="3"/>
        <v/>
      </c>
    </row>
    <row r="104" spans="1:6" ht="15" hidden="1" customHeight="1">
      <c r="A104" s="35">
        <v>31</v>
      </c>
      <c r="B104" s="26">
        <f>NAMES!D38</f>
        <v>0</v>
      </c>
      <c r="C104" s="31"/>
      <c r="D104" s="27"/>
      <c r="E104" s="28" t="str">
        <f t="shared" si="2"/>
        <v/>
      </c>
      <c r="F104" s="27" t="str">
        <f t="shared" si="3"/>
        <v/>
      </c>
    </row>
    <row r="105" spans="1:6" ht="15" hidden="1" customHeight="1">
      <c r="A105" s="35">
        <v>32</v>
      </c>
      <c r="B105" s="26">
        <f>NAMES!D39</f>
        <v>0</v>
      </c>
      <c r="C105" s="31"/>
      <c r="D105" s="27"/>
      <c r="E105" s="28" t="str">
        <f t="shared" si="2"/>
        <v/>
      </c>
      <c r="F105" s="27" t="str">
        <f t="shared" si="3"/>
        <v/>
      </c>
    </row>
    <row r="106" spans="1:6" ht="15" hidden="1" customHeight="1">
      <c r="A106" s="35">
        <v>33</v>
      </c>
      <c r="B106" s="26">
        <f>NAMES!D40</f>
        <v>0</v>
      </c>
      <c r="C106" s="31"/>
      <c r="D106" s="27"/>
      <c r="E106" s="28" t="str">
        <f t="shared" si="2"/>
        <v/>
      </c>
      <c r="F106" s="27" t="str">
        <f t="shared" si="3"/>
        <v/>
      </c>
    </row>
    <row r="107" spans="1:6" ht="15" hidden="1" customHeight="1">
      <c r="A107" s="35">
        <v>34</v>
      </c>
      <c r="B107" s="26">
        <f>NAMES!D41</f>
        <v>0</v>
      </c>
      <c r="C107" s="31"/>
      <c r="D107" s="27"/>
      <c r="E107" s="28" t="str">
        <f t="shared" si="2"/>
        <v/>
      </c>
      <c r="F107" s="27" t="str">
        <f t="shared" si="3"/>
        <v/>
      </c>
    </row>
    <row r="108" spans="1:6" hidden="1">
      <c r="A108" s="35">
        <v>35</v>
      </c>
      <c r="B108" s="26">
        <f>NAMES!D42</f>
        <v>0</v>
      </c>
      <c r="C108" s="31"/>
      <c r="D108" s="27"/>
      <c r="E108" s="28" t="str">
        <f t="shared" si="2"/>
        <v/>
      </c>
      <c r="F108" s="27" t="str">
        <f t="shared" si="3"/>
        <v/>
      </c>
    </row>
    <row r="109" spans="1:6" hidden="1">
      <c r="A109" s="35">
        <v>36</v>
      </c>
      <c r="B109" s="26">
        <f>NAMES!D43</f>
        <v>0</v>
      </c>
      <c r="C109" s="31"/>
      <c r="D109" s="27"/>
      <c r="E109" s="28" t="str">
        <f t="shared" si="2"/>
        <v/>
      </c>
      <c r="F109" s="27" t="str">
        <f t="shared" si="3"/>
        <v/>
      </c>
    </row>
    <row r="110" spans="1:6" hidden="1">
      <c r="A110" s="35">
        <v>37</v>
      </c>
      <c r="B110" s="26">
        <f>NAMES!D44</f>
        <v>0</v>
      </c>
      <c r="C110" s="31"/>
      <c r="D110" s="27"/>
      <c r="E110" s="28" t="str">
        <f t="shared" si="2"/>
        <v/>
      </c>
      <c r="F110" s="27" t="str">
        <f t="shared" si="3"/>
        <v/>
      </c>
    </row>
    <row r="111" spans="1:6" hidden="1">
      <c r="A111" s="35">
        <v>38</v>
      </c>
      <c r="B111" s="26">
        <f>NAMES!D45</f>
        <v>0</v>
      </c>
      <c r="C111" s="31"/>
      <c r="D111" s="27"/>
      <c r="E111" s="28"/>
      <c r="F111" s="27" t="str">
        <f t="shared" si="3"/>
        <v/>
      </c>
    </row>
    <row r="112" spans="1:6" hidden="1">
      <c r="A112" s="35">
        <v>39</v>
      </c>
      <c r="B112" s="26">
        <f>NAMES!D46</f>
        <v>0</v>
      </c>
      <c r="C112" s="31"/>
      <c r="D112" s="27"/>
      <c r="E112" s="28" t="str">
        <f t="shared" ref="E112:E133" si="4">IFERROR(AVERAGE(C112:D112),"")</f>
        <v/>
      </c>
      <c r="F112" s="27" t="str">
        <f t="shared" si="3"/>
        <v/>
      </c>
    </row>
    <row r="113" spans="1:6" hidden="1">
      <c r="A113" s="35">
        <v>40</v>
      </c>
      <c r="B113" s="26">
        <f>NAMES!D47</f>
        <v>0</v>
      </c>
      <c r="C113" s="31"/>
      <c r="D113" s="27"/>
      <c r="E113" s="28" t="str">
        <f t="shared" si="4"/>
        <v/>
      </c>
      <c r="F113" s="27" t="str">
        <f t="shared" si="3"/>
        <v/>
      </c>
    </row>
    <row r="114" spans="1:6" hidden="1">
      <c r="A114" s="35">
        <v>41</v>
      </c>
      <c r="B114" s="26">
        <f>NAMES!D48</f>
        <v>0</v>
      </c>
      <c r="C114" s="31"/>
      <c r="D114" s="27"/>
      <c r="E114" s="28" t="str">
        <f t="shared" si="4"/>
        <v/>
      </c>
      <c r="F114" s="27" t="str">
        <f t="shared" si="3"/>
        <v/>
      </c>
    </row>
    <row r="115" spans="1:6" hidden="1">
      <c r="A115" s="35">
        <v>42</v>
      </c>
      <c r="B115" s="26">
        <f>NAMES!D49</f>
        <v>0</v>
      </c>
      <c r="C115" s="38"/>
      <c r="D115" s="27"/>
      <c r="E115" s="28" t="str">
        <f t="shared" si="4"/>
        <v/>
      </c>
      <c r="F115" s="27" t="str">
        <f t="shared" si="3"/>
        <v/>
      </c>
    </row>
    <row r="116" spans="1:6" hidden="1">
      <c r="A116" s="35">
        <v>43</v>
      </c>
      <c r="B116" s="26">
        <f>NAMES!D50</f>
        <v>0</v>
      </c>
      <c r="C116" s="31"/>
      <c r="D116" s="27"/>
      <c r="E116" s="28" t="str">
        <f t="shared" si="4"/>
        <v/>
      </c>
      <c r="F116" s="27" t="str">
        <f t="shared" si="3"/>
        <v/>
      </c>
    </row>
    <row r="117" spans="1:6" hidden="1">
      <c r="A117" s="35">
        <v>44</v>
      </c>
      <c r="B117" s="26">
        <f>NAMES!D51</f>
        <v>0</v>
      </c>
      <c r="C117" s="31"/>
      <c r="D117" s="27"/>
      <c r="E117" s="28" t="str">
        <f t="shared" si="4"/>
        <v/>
      </c>
      <c r="F117" s="27" t="str">
        <f t="shared" si="3"/>
        <v/>
      </c>
    </row>
    <row r="118" spans="1:6" hidden="1">
      <c r="A118" s="35">
        <v>45</v>
      </c>
      <c r="B118" s="26">
        <f>NAMES!D52</f>
        <v>0</v>
      </c>
      <c r="C118" s="31"/>
      <c r="D118" s="27"/>
      <c r="E118" s="28" t="str">
        <f t="shared" si="4"/>
        <v/>
      </c>
      <c r="F118" s="27" t="str">
        <f t="shared" si="3"/>
        <v/>
      </c>
    </row>
    <row r="119" spans="1:6" hidden="1">
      <c r="A119" s="35">
        <v>46</v>
      </c>
      <c r="B119" s="26">
        <f>NAMES!D53</f>
        <v>0</v>
      </c>
      <c r="C119" s="38"/>
      <c r="D119" s="27"/>
      <c r="E119" s="28" t="str">
        <f t="shared" si="4"/>
        <v/>
      </c>
      <c r="F119" s="27" t="str">
        <f t="shared" si="3"/>
        <v/>
      </c>
    </row>
    <row r="120" spans="1:6" hidden="1">
      <c r="A120" s="35">
        <v>47</v>
      </c>
      <c r="B120" s="26">
        <f>NAMES!D54</f>
        <v>0</v>
      </c>
      <c r="C120" s="38"/>
      <c r="D120" s="27"/>
      <c r="E120" s="28" t="str">
        <f t="shared" si="4"/>
        <v/>
      </c>
      <c r="F120" s="27" t="str">
        <f t="shared" si="3"/>
        <v/>
      </c>
    </row>
    <row r="121" spans="1:6" hidden="1">
      <c r="A121" s="35">
        <v>48</v>
      </c>
      <c r="B121" s="26">
        <f>NAMES!D55</f>
        <v>0</v>
      </c>
      <c r="C121" s="38"/>
      <c r="D121" s="27"/>
      <c r="E121" s="28" t="str">
        <f t="shared" si="4"/>
        <v/>
      </c>
      <c r="F121" s="27" t="str">
        <f t="shared" si="3"/>
        <v/>
      </c>
    </row>
    <row r="122" spans="1:6" hidden="1">
      <c r="A122" s="35">
        <v>49</v>
      </c>
      <c r="B122" s="26">
        <f>NAMES!D56</f>
        <v>0</v>
      </c>
      <c r="C122" s="38"/>
      <c r="D122" s="27"/>
      <c r="E122" s="28" t="str">
        <f t="shared" si="4"/>
        <v/>
      </c>
      <c r="F122" s="27" t="str">
        <f t="shared" si="3"/>
        <v/>
      </c>
    </row>
    <row r="123" spans="1:6" hidden="1">
      <c r="A123" s="35">
        <v>50</v>
      </c>
      <c r="B123" s="26">
        <f>NAMES!D57</f>
        <v>0</v>
      </c>
      <c r="C123" s="38"/>
      <c r="D123" s="27"/>
      <c r="E123" s="28" t="str">
        <f t="shared" si="4"/>
        <v/>
      </c>
      <c r="F123" s="27" t="str">
        <f t="shared" si="3"/>
        <v/>
      </c>
    </row>
    <row r="124" spans="1:6" hidden="1">
      <c r="A124" s="35">
        <v>51</v>
      </c>
      <c r="B124" s="26">
        <f>NAMES!D58</f>
        <v>0</v>
      </c>
      <c r="C124" s="38"/>
      <c r="D124" s="27"/>
      <c r="E124" s="28" t="str">
        <f t="shared" si="4"/>
        <v/>
      </c>
      <c r="F124" s="27" t="str">
        <f t="shared" si="3"/>
        <v/>
      </c>
    </row>
    <row r="125" spans="1:6" hidden="1">
      <c r="A125" s="35">
        <v>52</v>
      </c>
      <c r="B125" s="26">
        <f>NAMES!D59</f>
        <v>0</v>
      </c>
      <c r="C125" s="38"/>
      <c r="D125" s="27"/>
      <c r="E125" s="28" t="str">
        <f t="shared" si="4"/>
        <v/>
      </c>
      <c r="F125" s="27" t="str">
        <f t="shared" si="3"/>
        <v/>
      </c>
    </row>
    <row r="126" spans="1:6" hidden="1">
      <c r="A126" s="35">
        <v>53</v>
      </c>
      <c r="B126" s="26">
        <f>NAMES!D60</f>
        <v>0</v>
      </c>
      <c r="C126" s="38"/>
      <c r="D126" s="27"/>
      <c r="E126" s="28" t="str">
        <f t="shared" si="4"/>
        <v/>
      </c>
      <c r="F126" s="27" t="str">
        <f t="shared" si="3"/>
        <v/>
      </c>
    </row>
    <row r="127" spans="1:6" hidden="1">
      <c r="A127" s="35">
        <v>54</v>
      </c>
      <c r="B127" s="26">
        <f>NAMES!D61</f>
        <v>0</v>
      </c>
      <c r="C127" s="38"/>
      <c r="D127" s="27"/>
      <c r="E127" s="28" t="str">
        <f t="shared" si="4"/>
        <v/>
      </c>
      <c r="F127" s="27" t="str">
        <f t="shared" si="3"/>
        <v/>
      </c>
    </row>
    <row r="128" spans="1:6" hidden="1">
      <c r="A128" s="35">
        <v>55</v>
      </c>
      <c r="B128" s="26">
        <f>NAMES!D62</f>
        <v>0</v>
      </c>
      <c r="C128" s="38"/>
      <c r="D128" s="27"/>
      <c r="E128" s="28" t="str">
        <f t="shared" si="4"/>
        <v/>
      </c>
      <c r="F128" s="27" t="str">
        <f t="shared" si="3"/>
        <v/>
      </c>
    </row>
    <row r="129" spans="1:6" hidden="1">
      <c r="A129" s="35">
        <v>56</v>
      </c>
      <c r="B129" s="26">
        <f>NAMES!D63</f>
        <v>0</v>
      </c>
      <c r="C129" s="38"/>
      <c r="D129" s="27"/>
      <c r="E129" s="28" t="str">
        <f t="shared" si="4"/>
        <v/>
      </c>
      <c r="F129" s="27" t="str">
        <f t="shared" si="3"/>
        <v/>
      </c>
    </row>
    <row r="130" spans="1:6" hidden="1">
      <c r="A130" s="35">
        <v>57</v>
      </c>
      <c r="B130" s="26">
        <f>NAMES!D64</f>
        <v>0</v>
      </c>
      <c r="C130" s="38"/>
      <c r="D130" s="27"/>
      <c r="E130" s="28" t="str">
        <f t="shared" si="4"/>
        <v/>
      </c>
      <c r="F130" s="27" t="str">
        <f t="shared" si="3"/>
        <v/>
      </c>
    </row>
    <row r="131" spans="1:6" hidden="1">
      <c r="A131" s="35">
        <v>58</v>
      </c>
      <c r="B131" s="26">
        <f>NAMES!D65</f>
        <v>0</v>
      </c>
      <c r="C131" s="38"/>
      <c r="D131" s="27"/>
      <c r="E131" s="28" t="str">
        <f t="shared" si="4"/>
        <v/>
      </c>
      <c r="F131" s="27" t="str">
        <f t="shared" si="3"/>
        <v/>
      </c>
    </row>
    <row r="132" spans="1:6" hidden="1">
      <c r="A132" s="35">
        <v>59</v>
      </c>
      <c r="B132" s="26">
        <f>NAMES!D66</f>
        <v>0</v>
      </c>
      <c r="C132" s="38"/>
      <c r="D132" s="27"/>
      <c r="E132" s="28" t="str">
        <f t="shared" si="4"/>
        <v/>
      </c>
      <c r="F132" s="27" t="str">
        <f t="shared" si="3"/>
        <v/>
      </c>
    </row>
    <row r="133" spans="1:6" hidden="1">
      <c r="A133" s="35">
        <v>60</v>
      </c>
      <c r="B133" s="26">
        <f>NAMES!D67</f>
        <v>0</v>
      </c>
      <c r="C133" s="38"/>
      <c r="D133" s="27"/>
      <c r="E133" s="28" t="str">
        <f t="shared" si="4"/>
        <v/>
      </c>
      <c r="F133" s="27" t="str">
        <f t="shared" si="3"/>
        <v/>
      </c>
    </row>
    <row r="134" spans="1:6" ht="15">
      <c r="A134" s="39"/>
      <c r="B134" s="40"/>
      <c r="C134" s="121"/>
      <c r="D134" s="74"/>
      <c r="E134" s="74"/>
      <c r="F134" s="75"/>
    </row>
    <row r="135" spans="1:6" ht="15">
      <c r="A135" s="41"/>
      <c r="B135" s="42" t="s">
        <v>119</v>
      </c>
      <c r="C135" s="41">
        <f t="shared" ref="C135:E135" si="5">COUNT(C74:C133,C13:C72)</f>
        <v>53</v>
      </c>
      <c r="D135" s="41">
        <f t="shared" si="5"/>
        <v>53</v>
      </c>
      <c r="E135" s="41">
        <f t="shared" si="5"/>
        <v>53</v>
      </c>
      <c r="F135" s="41"/>
    </row>
    <row r="136" spans="1:6" ht="15">
      <c r="A136" s="41"/>
      <c r="B136" s="42" t="s">
        <v>120</v>
      </c>
      <c r="C136" s="43">
        <f t="shared" ref="C136:E136" si="6">IFERROR((SUM(C74:C133,C13:C72))/C135,"")</f>
        <v>88.075471698113205</v>
      </c>
      <c r="D136" s="43">
        <f t="shared" si="6"/>
        <v>91.075471698113205</v>
      </c>
      <c r="E136" s="43">
        <f t="shared" si="6"/>
        <v>89.575471698113205</v>
      </c>
      <c r="F136" s="44"/>
    </row>
    <row r="137" spans="1:6" ht="15">
      <c r="A137" s="41"/>
      <c r="B137" s="42" t="s">
        <v>121</v>
      </c>
      <c r="C137" s="41">
        <v>1</v>
      </c>
      <c r="D137" s="41">
        <v>1</v>
      </c>
      <c r="E137" s="41"/>
      <c r="F137" s="41"/>
    </row>
    <row r="138" spans="1:6" ht="15">
      <c r="A138" s="41"/>
      <c r="B138" s="45" t="s">
        <v>122</v>
      </c>
      <c r="C138" s="41"/>
      <c r="D138" s="41"/>
      <c r="E138" s="41"/>
      <c r="F138" s="41"/>
    </row>
    <row r="139" spans="1:6" ht="15">
      <c r="A139" s="41"/>
      <c r="B139" s="46" t="s">
        <v>123</v>
      </c>
      <c r="C139" s="41"/>
      <c r="D139" s="41"/>
      <c r="E139" s="41"/>
      <c r="F139" s="41"/>
    </row>
    <row r="140" spans="1:6" ht="15">
      <c r="A140" s="41"/>
      <c r="B140" s="46" t="s">
        <v>124</v>
      </c>
      <c r="C140" s="41"/>
      <c r="D140" s="41"/>
      <c r="E140" s="41"/>
      <c r="F140" s="41"/>
    </row>
  </sheetData>
  <mergeCells count="14">
    <mergeCell ref="C134:F134"/>
    <mergeCell ref="A1:F1"/>
    <mergeCell ref="A2:F2"/>
    <mergeCell ref="A4:F4"/>
    <mergeCell ref="A5:F5"/>
    <mergeCell ref="A6:F6"/>
    <mergeCell ref="A8:A11"/>
    <mergeCell ref="B8:B11"/>
    <mergeCell ref="A7:F7"/>
    <mergeCell ref="E8:F9"/>
    <mergeCell ref="F10:F11"/>
    <mergeCell ref="C12:F12"/>
    <mergeCell ref="A73:B73"/>
    <mergeCell ref="C73:F73"/>
  </mergeCells>
  <printOptions horizontalCentered="1" verticalCentered="1"/>
  <pageMargins left="0.27559055118110237" right="0.27559055118110237" top="0.39370078740157483" bottom="0.19685039370078741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1"/>
  <sheetViews>
    <sheetView showZeros="0" topLeftCell="A3" workbookViewId="0">
      <selection activeCell="A81" sqref="A81:XFD134"/>
    </sheetView>
  </sheetViews>
  <sheetFormatPr defaultColWidth="12.5703125" defaultRowHeight="15.75" customHeight="1"/>
  <cols>
    <col min="1" max="1" width="3.42578125" customWidth="1"/>
    <col min="2" max="2" width="10.42578125" customWidth="1"/>
    <col min="3" max="3" width="3" customWidth="1"/>
    <col min="4" max="5" width="8" customWidth="1"/>
    <col min="6" max="10" width="5.85546875" customWidth="1"/>
    <col min="11" max="11" width="10.42578125" customWidth="1"/>
    <col min="12" max="12" width="7.5703125" customWidth="1"/>
    <col min="13" max="13" width="14.85546875" customWidth="1"/>
  </cols>
  <sheetData>
    <row r="1" spans="1:13" ht="15">
      <c r="A1" s="122" t="s">
        <v>105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ht="15">
      <c r="A2" s="122" t="s">
        <v>106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ht="15">
      <c r="A3" s="165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3" ht="26.25">
      <c r="A4" s="166" t="s">
        <v>107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ht="15">
      <c r="A5" s="122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3" ht="18.75">
      <c r="A6" s="124" t="s">
        <v>130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</row>
    <row r="7" spans="1:13" ht="15">
      <c r="A7" s="122" t="s">
        <v>109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</row>
    <row r="8" spans="1:13" ht="20.25" customHeight="1">
      <c r="A8" s="125"/>
      <c r="B8" s="128" t="s">
        <v>110</v>
      </c>
      <c r="C8" s="94"/>
      <c r="D8" s="94"/>
      <c r="E8" s="131"/>
      <c r="F8" s="155" t="s">
        <v>131</v>
      </c>
      <c r="G8" s="71"/>
      <c r="H8" s="71"/>
      <c r="I8" s="72"/>
      <c r="J8" s="156" t="str">
        <f>NAMES!C1</f>
        <v>12- TVL2</v>
      </c>
      <c r="K8" s="72"/>
      <c r="L8" s="51" t="s">
        <v>132</v>
      </c>
      <c r="M8" s="52"/>
    </row>
    <row r="9" spans="1:13" ht="15">
      <c r="A9" s="139"/>
      <c r="B9" s="86"/>
      <c r="C9" s="86"/>
      <c r="D9" s="86"/>
      <c r="E9" s="162"/>
      <c r="F9" s="157" t="s">
        <v>117</v>
      </c>
      <c r="G9" s="131"/>
      <c r="H9" s="158" t="s">
        <v>114</v>
      </c>
      <c r="I9" s="94"/>
      <c r="J9" s="94"/>
      <c r="K9" s="159"/>
      <c r="L9" s="53" t="s">
        <v>133</v>
      </c>
      <c r="M9" s="54" t="s">
        <v>3</v>
      </c>
    </row>
    <row r="10" spans="1:13" ht="14.25" customHeight="1">
      <c r="A10" s="139"/>
      <c r="B10" s="86"/>
      <c r="C10" s="86"/>
      <c r="D10" s="86"/>
      <c r="E10" s="162"/>
      <c r="F10" s="160" t="s">
        <v>134</v>
      </c>
      <c r="G10" s="71"/>
      <c r="H10" s="72"/>
      <c r="I10" s="160" t="s">
        <v>135</v>
      </c>
      <c r="J10" s="72"/>
      <c r="K10" s="55" t="s">
        <v>136</v>
      </c>
      <c r="L10" s="161" t="s">
        <v>137</v>
      </c>
      <c r="M10" s="163" t="s">
        <v>96</v>
      </c>
    </row>
    <row r="11" spans="1:13" ht="14.25" customHeight="1">
      <c r="A11" s="139"/>
      <c r="B11" s="86"/>
      <c r="C11" s="86"/>
      <c r="D11" s="86"/>
      <c r="E11" s="162"/>
      <c r="F11" s="167" t="s">
        <v>138</v>
      </c>
      <c r="G11" s="167" t="s">
        <v>139</v>
      </c>
      <c r="H11" s="167" t="s">
        <v>140</v>
      </c>
      <c r="I11" s="167" t="s">
        <v>141</v>
      </c>
      <c r="J11" s="167" t="s">
        <v>142</v>
      </c>
      <c r="K11" s="168" t="s">
        <v>3</v>
      </c>
      <c r="L11" s="162"/>
      <c r="M11" s="139"/>
    </row>
    <row r="12" spans="1:13" ht="22.5" customHeight="1">
      <c r="A12" s="140"/>
      <c r="B12" s="129"/>
      <c r="C12" s="129"/>
      <c r="D12" s="129"/>
      <c r="E12" s="133"/>
      <c r="F12" s="140"/>
      <c r="G12" s="140"/>
      <c r="H12" s="140"/>
      <c r="I12" s="140"/>
      <c r="J12" s="140"/>
      <c r="K12" s="140"/>
      <c r="L12" s="133"/>
      <c r="M12" s="140"/>
    </row>
    <row r="13" spans="1:13" ht="15">
      <c r="A13" s="23"/>
      <c r="B13" s="164" t="s">
        <v>12</v>
      </c>
      <c r="C13" s="136"/>
      <c r="D13" s="136"/>
      <c r="E13" s="137"/>
      <c r="F13" s="152"/>
      <c r="G13" s="153"/>
      <c r="H13" s="153"/>
      <c r="I13" s="153"/>
      <c r="J13" s="153"/>
      <c r="K13" s="153"/>
      <c r="L13" s="153"/>
      <c r="M13" s="154"/>
    </row>
    <row r="14" spans="1:13" ht="15.75" customHeight="1">
      <c r="A14" s="41" cm="1">
        <f t="array" ref="A14:A73">_xlfn.SEQUENCE(60,1,1,1)</f>
        <v>1</v>
      </c>
      <c r="B14" s="145" t="str">
        <f>NAMES!C8</f>
        <v>Anderson, Levi</v>
      </c>
      <c r="C14" s="74"/>
      <c r="D14" s="74"/>
      <c r="E14" s="75"/>
      <c r="F14" s="56">
        <f>'Per. Dev'!C13</f>
        <v>92</v>
      </c>
      <c r="G14" s="57">
        <f>UCSP!C13</f>
        <v>90</v>
      </c>
      <c r="H14" s="58">
        <f>PEH!C13</f>
        <v>92</v>
      </c>
      <c r="I14" s="58">
        <f>'PR2'!C13</f>
        <v>88</v>
      </c>
      <c r="J14" s="58">
        <f>Immersion!C13</f>
        <v>95</v>
      </c>
      <c r="K14" s="38">
        <f>TVL!C13</f>
        <v>88</v>
      </c>
      <c r="L14" s="28">
        <f t="shared" ref="L14:L73" si="0">IFERROR(AVERAGE(F14:K14),"")</f>
        <v>90.833333333333329</v>
      </c>
      <c r="M14" s="27" t="str">
        <f t="shared" ref="M14:M73" si="1">IF(L14="","",IF(L14&gt;=75,"PASSED","FAILED"))</f>
        <v>PASSED</v>
      </c>
    </row>
    <row r="15" spans="1:13" ht="15.75" customHeight="1">
      <c r="A15" s="41">
        <v>2</v>
      </c>
      <c r="B15" s="145" t="str">
        <f>NAMES!C9</f>
        <v>Barnes, Kyle</v>
      </c>
      <c r="C15" s="74"/>
      <c r="D15" s="74"/>
      <c r="E15" s="75"/>
      <c r="F15" s="56">
        <f>'Per. Dev'!C14</f>
        <v>87</v>
      </c>
      <c r="G15" s="57">
        <f>UCSP!C14</f>
        <v>80</v>
      </c>
      <c r="H15" s="58">
        <f>PEH!C14</f>
        <v>90</v>
      </c>
      <c r="I15" s="58">
        <f>'PR2'!C14</f>
        <v>85</v>
      </c>
      <c r="J15" s="58">
        <f>Immersion!C14</f>
        <v>94</v>
      </c>
      <c r="K15" s="38">
        <f>TVL!C14</f>
        <v>82</v>
      </c>
      <c r="L15" s="28">
        <f t="shared" si="0"/>
        <v>86.333333333333329</v>
      </c>
      <c r="M15" s="27" t="str">
        <f t="shared" si="1"/>
        <v>PASSED</v>
      </c>
    </row>
    <row r="16" spans="1:13" ht="15.75" customHeight="1">
      <c r="A16" s="41">
        <v>3</v>
      </c>
      <c r="B16" s="145" t="str">
        <f>NAMES!C10</f>
        <v>Bennett, Jackson</v>
      </c>
      <c r="C16" s="74"/>
      <c r="D16" s="74"/>
      <c r="E16" s="75"/>
      <c r="F16" s="56">
        <f>'Per. Dev'!C15</f>
        <v>88</v>
      </c>
      <c r="G16" s="57">
        <f>UCSP!C15</f>
        <v>82</v>
      </c>
      <c r="H16" s="58">
        <f>PEH!C15</f>
        <v>89</v>
      </c>
      <c r="I16" s="58">
        <f>'PR2'!C15</f>
        <v>87</v>
      </c>
      <c r="J16" s="58">
        <f>Immersion!C15</f>
        <v>94</v>
      </c>
      <c r="K16" s="38">
        <f>TVL!C15</f>
        <v>88</v>
      </c>
      <c r="L16" s="28">
        <f t="shared" si="0"/>
        <v>88</v>
      </c>
      <c r="M16" s="27" t="str">
        <f t="shared" si="1"/>
        <v>PASSED</v>
      </c>
    </row>
    <row r="17" spans="1:13" ht="15.75" customHeight="1">
      <c r="A17" s="41">
        <v>4</v>
      </c>
      <c r="B17" s="145" t="str">
        <f>NAMES!C11</f>
        <v>Brooks, Christian</v>
      </c>
      <c r="C17" s="74"/>
      <c r="D17" s="74"/>
      <c r="E17" s="75"/>
      <c r="F17" s="56">
        <f>'Per. Dev'!C16</f>
        <v>94</v>
      </c>
      <c r="G17" s="57">
        <f>UCSP!C16</f>
        <v>82</v>
      </c>
      <c r="H17" s="58">
        <f>PEH!C16</f>
        <v>91</v>
      </c>
      <c r="I17" s="58">
        <f>'PR2'!C16</f>
        <v>89</v>
      </c>
      <c r="J17" s="58">
        <f>Immersion!C16</f>
        <v>94</v>
      </c>
      <c r="K17" s="38">
        <f>TVL!C16</f>
        <v>86</v>
      </c>
      <c r="L17" s="28">
        <f t="shared" si="0"/>
        <v>89.333333333333329</v>
      </c>
      <c r="M17" s="27" t="str">
        <f t="shared" si="1"/>
        <v>PASSED</v>
      </c>
    </row>
    <row r="18" spans="1:13" ht="15.75" customHeight="1">
      <c r="A18" s="41">
        <v>5</v>
      </c>
      <c r="B18" s="145" t="str">
        <f>NAMES!C12</f>
        <v>Butler, Ryan</v>
      </c>
      <c r="C18" s="74"/>
      <c r="D18" s="74"/>
      <c r="E18" s="75"/>
      <c r="F18" s="56">
        <f>'Per. Dev'!C17</f>
        <v>88</v>
      </c>
      <c r="G18" s="57">
        <f>UCSP!C17</f>
        <v>80</v>
      </c>
      <c r="H18" s="58">
        <f>PEH!C17</f>
        <v>90</v>
      </c>
      <c r="I18" s="58">
        <f>'PR2'!C17</f>
        <v>83</v>
      </c>
      <c r="J18" s="58">
        <f>Immersion!C17</f>
        <v>95</v>
      </c>
      <c r="K18" s="38">
        <f>TVL!C17</f>
        <v>95</v>
      </c>
      <c r="L18" s="28">
        <f t="shared" si="0"/>
        <v>88.5</v>
      </c>
      <c r="M18" s="27" t="str">
        <f t="shared" si="1"/>
        <v>PASSED</v>
      </c>
    </row>
    <row r="19" spans="1:13" ht="15.75" customHeight="1">
      <c r="A19" s="41">
        <v>6</v>
      </c>
      <c r="B19" s="145" t="str">
        <f>NAMES!C13</f>
        <v>Clark, Daniel</v>
      </c>
      <c r="C19" s="74"/>
      <c r="D19" s="74"/>
      <c r="E19" s="75"/>
      <c r="F19" s="56">
        <f>'Per. Dev'!C18</f>
        <v>87</v>
      </c>
      <c r="G19" s="57">
        <f>UCSP!C18</f>
        <v>85</v>
      </c>
      <c r="H19" s="58">
        <f>PEH!C18</f>
        <v>90</v>
      </c>
      <c r="I19" s="58">
        <f>'PR2'!C18</f>
        <v>84</v>
      </c>
      <c r="J19" s="58">
        <f>Immersion!C18</f>
        <v>93</v>
      </c>
      <c r="K19" s="38">
        <f>TVL!C18</f>
        <v>90</v>
      </c>
      <c r="L19" s="28">
        <f t="shared" si="0"/>
        <v>88.166666666666671</v>
      </c>
      <c r="M19" s="27" t="str">
        <f t="shared" si="1"/>
        <v>PASSED</v>
      </c>
    </row>
    <row r="20" spans="1:13" ht="15.75" customHeight="1">
      <c r="A20" s="41">
        <v>7</v>
      </c>
      <c r="B20" s="145" t="str">
        <f>NAMES!C14</f>
        <v>Cole, Alexander</v>
      </c>
      <c r="C20" s="74"/>
      <c r="D20" s="74"/>
      <c r="E20" s="75"/>
      <c r="F20" s="56">
        <f>'Per. Dev'!C19</f>
        <v>0</v>
      </c>
      <c r="G20" s="57">
        <f>UCSP!C19</f>
        <v>0</v>
      </c>
      <c r="H20" s="58">
        <f>PEH!C19</f>
        <v>0</v>
      </c>
      <c r="I20" s="58">
        <f>'PR2'!C19</f>
        <v>0</v>
      </c>
      <c r="J20" s="58">
        <f>Immersion!C19</f>
        <v>0</v>
      </c>
      <c r="K20" s="38">
        <f>TVL!C19</f>
        <v>0</v>
      </c>
      <c r="L20" s="28">
        <f t="shared" si="0"/>
        <v>0</v>
      </c>
      <c r="M20" s="27" t="str">
        <f t="shared" si="1"/>
        <v>FAILED</v>
      </c>
    </row>
    <row r="21" spans="1:13" ht="15.75" customHeight="1">
      <c r="A21" s="41">
        <v>8</v>
      </c>
      <c r="B21" s="145" t="str">
        <f>NAMES!C15</f>
        <v>Coleman, Thomas</v>
      </c>
      <c r="C21" s="74"/>
      <c r="D21" s="74"/>
      <c r="E21" s="75"/>
      <c r="F21" s="56">
        <f>'Per. Dev'!C20</f>
        <v>93</v>
      </c>
      <c r="G21" s="57">
        <f>UCSP!C20</f>
        <v>88</v>
      </c>
      <c r="H21" s="58">
        <f>PEH!C20</f>
        <v>89</v>
      </c>
      <c r="I21" s="58">
        <f>'PR2'!C20</f>
        <v>87</v>
      </c>
      <c r="J21" s="58">
        <f>Immersion!C20</f>
        <v>94</v>
      </c>
      <c r="K21" s="38">
        <f>TVL!C20</f>
        <v>92</v>
      </c>
      <c r="L21" s="28">
        <f t="shared" si="0"/>
        <v>90.5</v>
      </c>
      <c r="M21" s="27" t="str">
        <f t="shared" si="1"/>
        <v>PASSED</v>
      </c>
    </row>
    <row r="22" spans="1:13" ht="15.75" customHeight="1">
      <c r="A22" s="41">
        <v>9</v>
      </c>
      <c r="B22" s="145" t="str">
        <f>NAMES!C16</f>
        <v>Cox, Anthony</v>
      </c>
      <c r="C22" s="74"/>
      <c r="D22" s="74"/>
      <c r="E22" s="75"/>
      <c r="F22" s="56">
        <f>'Per. Dev'!C21</f>
        <v>91</v>
      </c>
      <c r="G22" s="57">
        <f>UCSP!C21</f>
        <v>88</v>
      </c>
      <c r="H22" s="58">
        <f>PEH!C21</f>
        <v>91</v>
      </c>
      <c r="I22" s="58">
        <f>'PR2'!C21</f>
        <v>87</v>
      </c>
      <c r="J22" s="58">
        <f>Immersion!C21</f>
        <v>95</v>
      </c>
      <c r="K22" s="38">
        <f>TVL!C21</f>
        <v>89</v>
      </c>
      <c r="L22" s="28">
        <f t="shared" si="0"/>
        <v>90.166666666666671</v>
      </c>
      <c r="M22" s="27" t="str">
        <f t="shared" si="1"/>
        <v>PASSED</v>
      </c>
    </row>
    <row r="23" spans="1:13" ht="15.75" customHeight="1">
      <c r="A23" s="41">
        <v>10</v>
      </c>
      <c r="B23" s="145" t="str">
        <f>NAMES!C17</f>
        <v>Dixon, Samuel</v>
      </c>
      <c r="C23" s="74"/>
      <c r="D23" s="74"/>
      <c r="E23" s="75"/>
      <c r="F23" s="56">
        <f>'Per. Dev'!C22</f>
        <v>0</v>
      </c>
      <c r="G23" s="57">
        <f>UCSP!C22</f>
        <v>80</v>
      </c>
      <c r="H23" s="58">
        <f>PEH!C22</f>
        <v>88</v>
      </c>
      <c r="I23" s="58">
        <f>'PR2'!C22</f>
        <v>85</v>
      </c>
      <c r="J23" s="58">
        <f>Immersion!C22</f>
        <v>93</v>
      </c>
      <c r="K23" s="38">
        <f>TVL!C22</f>
        <v>86</v>
      </c>
      <c r="L23" s="28">
        <f t="shared" si="0"/>
        <v>72</v>
      </c>
      <c r="M23" s="27" t="str">
        <f t="shared" si="1"/>
        <v>FAILED</v>
      </c>
    </row>
    <row r="24" spans="1:13" ht="15.75" customHeight="1">
      <c r="A24" s="41">
        <v>11</v>
      </c>
      <c r="B24" s="145" t="str">
        <f>NAMES!C18</f>
        <v>Evans, Tyler</v>
      </c>
      <c r="C24" s="74"/>
      <c r="D24" s="74"/>
      <c r="E24" s="75"/>
      <c r="F24" s="56">
        <f>'Per. Dev'!C23</f>
        <v>75</v>
      </c>
      <c r="G24" s="57">
        <f>UCSP!C23</f>
        <v>82</v>
      </c>
      <c r="H24" s="58">
        <f>PEH!C23</f>
        <v>91</v>
      </c>
      <c r="I24" s="58">
        <f>'PR2'!C23</f>
        <v>85</v>
      </c>
      <c r="J24" s="58">
        <f>Immersion!C23</f>
        <v>95</v>
      </c>
      <c r="K24" s="38">
        <f>TVL!C23</f>
        <v>86</v>
      </c>
      <c r="L24" s="28">
        <f t="shared" si="0"/>
        <v>85.666666666666671</v>
      </c>
      <c r="M24" s="27" t="str">
        <f t="shared" si="1"/>
        <v>PASSED</v>
      </c>
    </row>
    <row r="25" spans="1:13" ht="15.75" customHeight="1">
      <c r="A25" s="41">
        <v>12</v>
      </c>
      <c r="B25" s="145" t="str">
        <f>NAMES!C19</f>
        <v>Foster, Sebastian</v>
      </c>
      <c r="C25" s="74"/>
      <c r="D25" s="74"/>
      <c r="E25" s="75"/>
      <c r="F25" s="56">
        <f>'Per. Dev'!C24</f>
        <v>90</v>
      </c>
      <c r="G25" s="57">
        <f>UCSP!C24</f>
        <v>82</v>
      </c>
      <c r="H25" s="58">
        <f>PEH!C24</f>
        <v>92</v>
      </c>
      <c r="I25" s="58">
        <f>'PR2'!C24</f>
        <v>88</v>
      </c>
      <c r="J25" s="58">
        <f>Immersion!C24</f>
        <v>93</v>
      </c>
      <c r="K25" s="38">
        <f>TVL!C24</f>
        <v>86</v>
      </c>
      <c r="L25" s="28">
        <f t="shared" si="0"/>
        <v>88.5</v>
      </c>
      <c r="M25" s="27" t="str">
        <f t="shared" si="1"/>
        <v>PASSED</v>
      </c>
    </row>
    <row r="26" spans="1:13" ht="15.75" customHeight="1">
      <c r="A26" s="41">
        <v>13</v>
      </c>
      <c r="B26" s="145" t="str">
        <f>NAMES!C20</f>
        <v>Foster, Zachary</v>
      </c>
      <c r="C26" s="74"/>
      <c r="D26" s="74"/>
      <c r="E26" s="75"/>
      <c r="F26" s="56">
        <f>'Per. Dev'!C25</f>
        <v>93</v>
      </c>
      <c r="G26" s="57">
        <f>UCSP!C25</f>
        <v>82</v>
      </c>
      <c r="H26" s="58">
        <f>PEH!C25</f>
        <v>92</v>
      </c>
      <c r="I26" s="58">
        <f>'PR2'!C25</f>
        <v>87</v>
      </c>
      <c r="J26" s="58">
        <f>Immersion!C25</f>
        <v>94</v>
      </c>
      <c r="K26" s="38">
        <f>TVL!C25</f>
        <v>88</v>
      </c>
      <c r="L26" s="28">
        <f t="shared" si="0"/>
        <v>89.333333333333329</v>
      </c>
      <c r="M26" s="27" t="str">
        <f t="shared" si="1"/>
        <v>PASSED</v>
      </c>
    </row>
    <row r="27" spans="1:13" ht="15.75" customHeight="1">
      <c r="A27" s="41">
        <v>14</v>
      </c>
      <c r="B27" s="145" t="str">
        <f>NAMES!C21</f>
        <v>Griffin, Matthew</v>
      </c>
      <c r="C27" s="74"/>
      <c r="D27" s="74"/>
      <c r="E27" s="75"/>
      <c r="F27" s="56">
        <f>'Per. Dev'!C26</f>
        <v>96</v>
      </c>
      <c r="G27" s="57">
        <f>UCSP!C26</f>
        <v>82</v>
      </c>
      <c r="H27" s="58">
        <f>PEH!C26</f>
        <v>92</v>
      </c>
      <c r="I27" s="58">
        <f>'PR2'!C26</f>
        <v>88</v>
      </c>
      <c r="J27" s="58">
        <f>Immersion!C26</f>
        <v>94</v>
      </c>
      <c r="K27" s="38">
        <f>TVL!C26</f>
        <v>89</v>
      </c>
      <c r="L27" s="28">
        <f t="shared" si="0"/>
        <v>90.166666666666671</v>
      </c>
      <c r="M27" s="27" t="str">
        <f t="shared" si="1"/>
        <v>PASSED</v>
      </c>
    </row>
    <row r="28" spans="1:13" ht="15.75" customHeight="1">
      <c r="A28" s="41">
        <v>15</v>
      </c>
      <c r="B28" s="145" t="str">
        <f>NAMES!C22</f>
        <v>Hayes, Gabriel</v>
      </c>
      <c r="C28" s="74"/>
      <c r="D28" s="74"/>
      <c r="E28" s="75"/>
      <c r="F28" s="56">
        <f>'Per. Dev'!C27</f>
        <v>88</v>
      </c>
      <c r="G28" s="57">
        <f>UCSP!C27</f>
        <v>87</v>
      </c>
      <c r="H28" s="58">
        <f>PEH!C27</f>
        <v>90</v>
      </c>
      <c r="I28" s="58">
        <f>'PR2'!C27</f>
        <v>88</v>
      </c>
      <c r="J28" s="58">
        <f>Immersion!C27</f>
        <v>94</v>
      </c>
      <c r="K28" s="38">
        <f>TVL!C27</f>
        <v>95</v>
      </c>
      <c r="L28" s="28">
        <f t="shared" si="0"/>
        <v>90.333333333333329</v>
      </c>
      <c r="M28" s="27" t="str">
        <f t="shared" si="1"/>
        <v>PASSED</v>
      </c>
    </row>
    <row r="29" spans="1:13" ht="15.75" customHeight="1">
      <c r="A29" s="41">
        <v>16</v>
      </c>
      <c r="B29" s="145" t="str">
        <f>NAMES!C23</f>
        <v>Hayes, Timothy</v>
      </c>
      <c r="C29" s="74"/>
      <c r="D29" s="74"/>
      <c r="E29" s="75"/>
      <c r="F29" s="56">
        <f>'Per. Dev'!C28</f>
        <v>91</v>
      </c>
      <c r="G29" s="57">
        <f>UCSP!C28</f>
        <v>85</v>
      </c>
      <c r="H29" s="58">
        <f>PEH!C28</f>
        <v>90</v>
      </c>
      <c r="I29" s="58">
        <f>'PR2'!C28</f>
        <v>85</v>
      </c>
      <c r="J29" s="58">
        <f>Immersion!C28</f>
        <v>94</v>
      </c>
      <c r="K29" s="38">
        <f>TVL!C28</f>
        <v>96</v>
      </c>
      <c r="L29" s="28">
        <f t="shared" si="0"/>
        <v>90.166666666666671</v>
      </c>
      <c r="M29" s="27" t="str">
        <f t="shared" si="1"/>
        <v>PASSED</v>
      </c>
    </row>
    <row r="30" spans="1:13" ht="15.75" customHeight="1">
      <c r="A30" s="41">
        <v>17</v>
      </c>
      <c r="B30" s="145" t="str">
        <f>NAMES!C24</f>
        <v>Hughes, James</v>
      </c>
      <c r="C30" s="74"/>
      <c r="D30" s="74"/>
      <c r="E30" s="75"/>
      <c r="F30" s="56">
        <f>'Per. Dev'!C29</f>
        <v>91</v>
      </c>
      <c r="G30" s="57">
        <f>UCSP!C29</f>
        <v>82</v>
      </c>
      <c r="H30" s="58">
        <f>PEH!C29</f>
        <v>91</v>
      </c>
      <c r="I30" s="58">
        <f>'PR2'!C29</f>
        <v>86</v>
      </c>
      <c r="J30" s="58">
        <f>Immersion!C29</f>
        <v>94</v>
      </c>
      <c r="K30" s="38">
        <f>TVL!C29</f>
        <v>90</v>
      </c>
      <c r="L30" s="28">
        <f t="shared" si="0"/>
        <v>89</v>
      </c>
      <c r="M30" s="27" t="str">
        <f t="shared" si="1"/>
        <v>PASSED</v>
      </c>
    </row>
    <row r="31" spans="1:13" ht="15.75" customHeight="1">
      <c r="A31" s="41">
        <v>18</v>
      </c>
      <c r="B31" s="145" t="str">
        <f>NAMES!C25</f>
        <v>Jenkins, Michael</v>
      </c>
      <c r="C31" s="74"/>
      <c r="D31" s="74"/>
      <c r="E31" s="75"/>
      <c r="F31" s="56">
        <f>'Per. Dev'!C30</f>
        <v>90</v>
      </c>
      <c r="G31" s="57">
        <f>UCSP!C30</f>
        <v>86</v>
      </c>
      <c r="H31" s="58">
        <f>PEH!C30</f>
        <v>91</v>
      </c>
      <c r="I31" s="58">
        <f>'PR2'!C30</f>
        <v>86</v>
      </c>
      <c r="J31" s="58">
        <f>Immersion!C30</f>
        <v>94</v>
      </c>
      <c r="K31" s="38">
        <f>TVL!C30</f>
        <v>89</v>
      </c>
      <c r="L31" s="28">
        <f t="shared" si="0"/>
        <v>89.333333333333329</v>
      </c>
      <c r="M31" s="27" t="str">
        <f t="shared" si="1"/>
        <v>PASSED</v>
      </c>
    </row>
    <row r="32" spans="1:13" ht="15.75" customHeight="1">
      <c r="A32" s="41">
        <v>19</v>
      </c>
      <c r="B32" s="145" t="str">
        <f>NAMES!C26</f>
        <v>King, Brian</v>
      </c>
      <c r="C32" s="74"/>
      <c r="D32" s="74"/>
      <c r="E32" s="75"/>
      <c r="F32" s="56">
        <f>'Per. Dev'!C31</f>
        <v>90</v>
      </c>
      <c r="G32" s="57">
        <f>UCSP!C31</f>
        <v>80</v>
      </c>
      <c r="H32" s="58">
        <f>PEH!C31</f>
        <v>92</v>
      </c>
      <c r="I32" s="58">
        <f>'PR2'!C31</f>
        <v>88</v>
      </c>
      <c r="J32" s="58">
        <f>Immersion!C31</f>
        <v>94</v>
      </c>
      <c r="K32" s="38">
        <f>TVL!C31</f>
        <v>90</v>
      </c>
      <c r="L32" s="28">
        <f t="shared" si="0"/>
        <v>89</v>
      </c>
      <c r="M32" s="27" t="str">
        <f t="shared" si="1"/>
        <v>PASSED</v>
      </c>
    </row>
    <row r="33" spans="1:13" ht="15.75" customHeight="1">
      <c r="A33" s="41">
        <v>20</v>
      </c>
      <c r="B33" s="145" t="str">
        <f>NAMES!C27</f>
        <v>Mitchell, Caleb</v>
      </c>
      <c r="C33" s="74"/>
      <c r="D33" s="74"/>
      <c r="E33" s="75"/>
      <c r="F33" s="56">
        <f>'Per. Dev'!C32</f>
        <v>91</v>
      </c>
      <c r="G33" s="57">
        <f>UCSP!C32</f>
        <v>80</v>
      </c>
      <c r="H33" s="58">
        <f>PEH!C32</f>
        <v>90</v>
      </c>
      <c r="I33" s="58">
        <f>'PR2'!C32</f>
        <v>85</v>
      </c>
      <c r="J33" s="58">
        <f>Immersion!C32</f>
        <v>93</v>
      </c>
      <c r="K33" s="38">
        <f>TVL!C32</f>
        <v>86</v>
      </c>
      <c r="L33" s="28">
        <f t="shared" si="0"/>
        <v>87.5</v>
      </c>
      <c r="M33" s="27" t="str">
        <f t="shared" si="1"/>
        <v>PASSED</v>
      </c>
    </row>
    <row r="34" spans="1:13" ht="15">
      <c r="A34" s="41">
        <v>21</v>
      </c>
      <c r="B34" s="145" t="str">
        <f>NAMES!C28</f>
        <v>Mitchell, Jeremy</v>
      </c>
      <c r="C34" s="74"/>
      <c r="D34" s="74"/>
      <c r="E34" s="75"/>
      <c r="F34" s="56">
        <f>'Per. Dev'!C33</f>
        <v>92</v>
      </c>
      <c r="G34" s="57">
        <f>UCSP!C33</f>
        <v>84</v>
      </c>
      <c r="H34" s="58">
        <f>PEH!C33</f>
        <v>92</v>
      </c>
      <c r="I34" s="58">
        <f>'PR2'!C33</f>
        <v>87</v>
      </c>
      <c r="J34" s="58">
        <f>Immersion!C33</f>
        <v>94</v>
      </c>
      <c r="K34" s="38">
        <f>TVL!C33</f>
        <v>90</v>
      </c>
      <c r="L34" s="28">
        <f t="shared" si="0"/>
        <v>89.833333333333329</v>
      </c>
      <c r="M34" s="27" t="str">
        <f t="shared" si="1"/>
        <v>PASSED</v>
      </c>
    </row>
    <row r="35" spans="1:13" ht="15">
      <c r="A35" s="41">
        <v>22</v>
      </c>
      <c r="B35" s="145" t="str">
        <f>NAMES!C29</f>
        <v>Morgan, Isaac</v>
      </c>
      <c r="C35" s="74"/>
      <c r="D35" s="74"/>
      <c r="E35" s="75"/>
      <c r="F35" s="56">
        <f>'Per. Dev'!C34</f>
        <v>90</v>
      </c>
      <c r="G35" s="57">
        <f>UCSP!C34</f>
        <v>84</v>
      </c>
      <c r="H35" s="58">
        <f>PEH!C34</f>
        <v>88</v>
      </c>
      <c r="I35" s="58">
        <f>'PR2'!C34</f>
        <v>85</v>
      </c>
      <c r="J35" s="58">
        <f>Immersion!C34</f>
        <v>94</v>
      </c>
      <c r="K35" s="38">
        <f>TVL!C34</f>
        <v>86</v>
      </c>
      <c r="L35" s="28">
        <f t="shared" si="0"/>
        <v>87.833333333333329</v>
      </c>
      <c r="M35" s="27" t="str">
        <f t="shared" si="1"/>
        <v>PASSED</v>
      </c>
    </row>
    <row r="36" spans="1:13" ht="15">
      <c r="A36" s="41">
        <v>23</v>
      </c>
      <c r="B36" s="145" t="str">
        <f>NAMES!C30</f>
        <v>Morris, Aaron</v>
      </c>
      <c r="C36" s="74"/>
      <c r="D36" s="74"/>
      <c r="E36" s="75"/>
      <c r="F36" s="56">
        <f>'Per. Dev'!C35</f>
        <v>90</v>
      </c>
      <c r="G36" s="57">
        <f>UCSP!C35</f>
        <v>82</v>
      </c>
      <c r="H36" s="58">
        <f>PEH!C35</f>
        <v>92</v>
      </c>
      <c r="I36" s="58">
        <f>'PR2'!C35</f>
        <v>89</v>
      </c>
      <c r="J36" s="58">
        <f>Immersion!C35</f>
        <v>95</v>
      </c>
      <c r="K36" s="38">
        <f>TVL!C35</f>
        <v>86</v>
      </c>
      <c r="L36" s="28">
        <f t="shared" si="0"/>
        <v>89</v>
      </c>
      <c r="M36" s="27" t="str">
        <f t="shared" si="1"/>
        <v>PASSED</v>
      </c>
    </row>
    <row r="37" spans="1:13" ht="15">
      <c r="A37" s="41">
        <v>24</v>
      </c>
      <c r="B37" s="145" t="str">
        <f>NAMES!C31</f>
        <v>Murphy, David</v>
      </c>
      <c r="C37" s="74"/>
      <c r="D37" s="74"/>
      <c r="E37" s="75"/>
      <c r="F37" s="56">
        <f>'Per. Dev'!C36</f>
        <v>93</v>
      </c>
      <c r="G37" s="57">
        <f>UCSP!C36</f>
        <v>83</v>
      </c>
      <c r="H37" s="58">
        <f>PEH!C36</f>
        <v>90</v>
      </c>
      <c r="I37" s="58">
        <f>'PR2'!C36</f>
        <v>88</v>
      </c>
      <c r="J37" s="58">
        <f>Immersion!C36</f>
        <v>92</v>
      </c>
      <c r="K37" s="38">
        <f>TVL!C36</f>
        <v>91</v>
      </c>
      <c r="L37" s="28">
        <f t="shared" si="0"/>
        <v>89.5</v>
      </c>
      <c r="M37" s="27" t="str">
        <f t="shared" si="1"/>
        <v>PASSED</v>
      </c>
    </row>
    <row r="38" spans="1:13" ht="15">
      <c r="A38" s="41">
        <v>25</v>
      </c>
      <c r="B38" s="145" t="str">
        <f>NAMES!C32</f>
        <v>Patterson, Joshua</v>
      </c>
      <c r="C38" s="74"/>
      <c r="D38" s="74"/>
      <c r="E38" s="75"/>
      <c r="F38" s="56">
        <f>'Per. Dev'!C37</f>
        <v>87</v>
      </c>
      <c r="G38" s="57">
        <f>UCSP!C37</f>
        <v>80</v>
      </c>
      <c r="H38" s="58">
        <f>PEH!C37</f>
        <v>90</v>
      </c>
      <c r="I38" s="58">
        <f>'PR2'!C37</f>
        <v>89</v>
      </c>
      <c r="J38" s="58">
        <f>Immersion!C37</f>
        <v>91</v>
      </c>
      <c r="K38" s="38">
        <f>TVL!C37</f>
        <v>90</v>
      </c>
      <c r="L38" s="28">
        <f t="shared" si="0"/>
        <v>87.833333333333329</v>
      </c>
      <c r="M38" s="27" t="str">
        <f t="shared" si="1"/>
        <v>PASSED</v>
      </c>
    </row>
    <row r="39" spans="1:13" ht="15">
      <c r="A39" s="41">
        <v>26</v>
      </c>
      <c r="B39" s="145" t="str">
        <f>NAMES!C33</f>
        <v>Perry, Richard</v>
      </c>
      <c r="C39" s="74"/>
      <c r="D39" s="74"/>
      <c r="E39" s="75"/>
      <c r="F39" s="56">
        <f>'Per. Dev'!C38</f>
        <v>91</v>
      </c>
      <c r="G39" s="57">
        <f>UCSP!C38</f>
        <v>84</v>
      </c>
      <c r="H39" s="58">
        <f>PEH!C38</f>
        <v>91</v>
      </c>
      <c r="I39" s="58">
        <f>'PR2'!C38</f>
        <v>89</v>
      </c>
      <c r="J39" s="58">
        <f>Immersion!C38</f>
        <v>92</v>
      </c>
      <c r="K39" s="38">
        <f>TVL!C38</f>
        <v>91</v>
      </c>
      <c r="L39" s="28">
        <f t="shared" si="0"/>
        <v>89.666666666666671</v>
      </c>
      <c r="M39" s="27" t="str">
        <f t="shared" si="1"/>
        <v>PASSED</v>
      </c>
    </row>
    <row r="40" spans="1:13" ht="15">
      <c r="A40" s="41">
        <v>27</v>
      </c>
      <c r="B40" s="145" t="str">
        <f>NAMES!C34</f>
        <v>Peterson, Logan</v>
      </c>
      <c r="C40" s="74"/>
      <c r="D40" s="74"/>
      <c r="E40" s="75"/>
      <c r="F40" s="56">
        <f>'Per. Dev'!C39</f>
        <v>94</v>
      </c>
      <c r="G40" s="57">
        <f>UCSP!C39</f>
        <v>82</v>
      </c>
      <c r="H40" s="58">
        <f>PEH!C39</f>
        <v>89</v>
      </c>
      <c r="I40" s="58">
        <f>'PR2'!C39</f>
        <v>88</v>
      </c>
      <c r="J40" s="58">
        <f>Immersion!C39</f>
        <v>94</v>
      </c>
      <c r="K40" s="38">
        <f>TVL!C39</f>
        <v>91</v>
      </c>
      <c r="L40" s="28">
        <f t="shared" si="0"/>
        <v>89.666666666666671</v>
      </c>
      <c r="M40" s="27" t="str">
        <f t="shared" si="1"/>
        <v>PASSED</v>
      </c>
    </row>
    <row r="41" spans="1:13" ht="15">
      <c r="A41" s="41">
        <v>28</v>
      </c>
      <c r="B41" s="145" t="str">
        <f>NAMES!C35</f>
        <v>Powell, Nathan</v>
      </c>
      <c r="C41" s="74"/>
      <c r="D41" s="74"/>
      <c r="E41" s="75"/>
      <c r="F41" s="56">
        <f>'Per. Dev'!C40</f>
        <v>88</v>
      </c>
      <c r="G41" s="57">
        <f>UCSP!C40</f>
        <v>93</v>
      </c>
      <c r="H41" s="58">
        <f>PEH!C40</f>
        <v>92</v>
      </c>
      <c r="I41" s="58">
        <f>'PR2'!C40</f>
        <v>89</v>
      </c>
      <c r="J41" s="58">
        <f>Immersion!C40</f>
        <v>92</v>
      </c>
      <c r="K41" s="38">
        <f>TVL!C40</f>
        <v>93</v>
      </c>
      <c r="L41" s="28">
        <f t="shared" si="0"/>
        <v>91.166666666666671</v>
      </c>
      <c r="M41" s="27" t="str">
        <f t="shared" si="1"/>
        <v>PASSED</v>
      </c>
    </row>
    <row r="42" spans="1:13" ht="15">
      <c r="A42" s="41">
        <v>29</v>
      </c>
      <c r="B42" s="145" t="str">
        <f>NAMES!C36</f>
        <v>Price, Christopher</v>
      </c>
      <c r="C42" s="74"/>
      <c r="D42" s="74"/>
      <c r="E42" s="75"/>
      <c r="F42" s="56">
        <f>'Per. Dev'!C41</f>
        <v>87</v>
      </c>
      <c r="G42" s="57">
        <f>UCSP!C41</f>
        <v>87</v>
      </c>
      <c r="H42" s="58">
        <f>PEH!C41</f>
        <v>90</v>
      </c>
      <c r="I42" s="58">
        <f>'PR2'!C41</f>
        <v>86</v>
      </c>
      <c r="J42" s="58">
        <f>Immersion!C41</f>
        <v>94</v>
      </c>
      <c r="K42" s="38">
        <f>TVL!C41</f>
        <v>91</v>
      </c>
      <c r="L42" s="28">
        <f t="shared" si="0"/>
        <v>89.166666666666671</v>
      </c>
      <c r="M42" s="27" t="str">
        <f t="shared" si="1"/>
        <v>PASSED</v>
      </c>
    </row>
    <row r="43" spans="1:13" ht="15">
      <c r="A43" s="41">
        <v>30</v>
      </c>
      <c r="B43" s="145" t="str">
        <f>NAMES!C37</f>
        <v>Ramirez, Kevin</v>
      </c>
      <c r="C43" s="74"/>
      <c r="D43" s="74"/>
      <c r="E43" s="75"/>
      <c r="F43" s="56">
        <f>'Per. Dev'!C42</f>
        <v>84</v>
      </c>
      <c r="G43" s="57">
        <f>UCSP!C42</f>
        <v>80</v>
      </c>
      <c r="H43" s="58">
        <f>PEH!C42</f>
        <v>84</v>
      </c>
      <c r="I43" s="58">
        <f>'PR2'!C42</f>
        <v>81</v>
      </c>
      <c r="J43" s="58">
        <f>Immersion!C42</f>
        <v>91</v>
      </c>
      <c r="K43" s="38">
        <f>TVL!C42</f>
        <v>77</v>
      </c>
      <c r="L43" s="28">
        <f t="shared" si="0"/>
        <v>82.833333333333329</v>
      </c>
      <c r="M43" s="27" t="str">
        <f t="shared" si="1"/>
        <v>PASSED</v>
      </c>
    </row>
    <row r="44" spans="1:13" ht="15">
      <c r="A44" s="41">
        <v>31</v>
      </c>
      <c r="B44" s="145" t="str">
        <f>NAMES!C38</f>
        <v>Reed, Patrick</v>
      </c>
      <c r="C44" s="74"/>
      <c r="D44" s="74"/>
      <c r="E44" s="75"/>
      <c r="F44" s="56">
        <f>'Per. Dev'!C43</f>
        <v>86</v>
      </c>
      <c r="G44" s="57">
        <f>UCSP!C43</f>
        <v>88</v>
      </c>
      <c r="H44" s="58">
        <f>PEH!C43</f>
        <v>88</v>
      </c>
      <c r="I44" s="58">
        <f>'PR2'!C43</f>
        <v>86</v>
      </c>
      <c r="J44" s="58">
        <f>Immersion!C43</f>
        <v>92</v>
      </c>
      <c r="K44" s="38">
        <f>TVL!C43</f>
        <v>91</v>
      </c>
      <c r="L44" s="28">
        <f t="shared" si="0"/>
        <v>88.5</v>
      </c>
      <c r="M44" s="27" t="str">
        <f t="shared" si="1"/>
        <v>PASSED</v>
      </c>
    </row>
    <row r="45" spans="1:13" ht="15">
      <c r="A45" s="41">
        <v>32</v>
      </c>
      <c r="B45" s="145" t="str">
        <f>NAMES!C39</f>
        <v>Reed, William</v>
      </c>
      <c r="C45" s="74"/>
      <c r="D45" s="74"/>
      <c r="E45" s="75"/>
      <c r="F45" s="56">
        <f>'Per. Dev'!C44</f>
        <v>91</v>
      </c>
      <c r="G45" s="57">
        <f>UCSP!C44</f>
        <v>82</v>
      </c>
      <c r="H45" s="58">
        <f>PEH!C44</f>
        <v>87</v>
      </c>
      <c r="I45" s="58">
        <f>'PR2'!C44</f>
        <v>87</v>
      </c>
      <c r="J45" s="58">
        <f>Immersion!C44</f>
        <v>90</v>
      </c>
      <c r="K45" s="38">
        <f>TVL!C44</f>
        <v>89</v>
      </c>
      <c r="L45" s="28">
        <f t="shared" si="0"/>
        <v>87.666666666666671</v>
      </c>
      <c r="M45" s="27" t="str">
        <f t="shared" si="1"/>
        <v>PASSED</v>
      </c>
    </row>
    <row r="46" spans="1:13" ht="15">
      <c r="A46" s="41">
        <v>33</v>
      </c>
      <c r="B46" s="145" t="str">
        <f>NAMES!C40</f>
        <v>Reynolds, Owen</v>
      </c>
      <c r="C46" s="74"/>
      <c r="D46" s="74"/>
      <c r="E46" s="75"/>
      <c r="F46" s="56">
        <f>'Per. Dev'!C45</f>
        <v>88</v>
      </c>
      <c r="G46" s="57">
        <f>UCSP!C45</f>
        <v>82</v>
      </c>
      <c r="H46" s="58">
        <f>PEH!C45</f>
        <v>87</v>
      </c>
      <c r="I46" s="58">
        <f>'PR2'!C45</f>
        <v>86</v>
      </c>
      <c r="J46" s="58">
        <f>Immersion!C45</f>
        <v>93</v>
      </c>
      <c r="K46" s="38">
        <f>TVL!C45</f>
        <v>91</v>
      </c>
      <c r="L46" s="28">
        <f t="shared" si="0"/>
        <v>87.833333333333329</v>
      </c>
      <c r="M46" s="27" t="str">
        <f t="shared" si="1"/>
        <v>PASSED</v>
      </c>
    </row>
    <row r="47" spans="1:13" ht="15">
      <c r="A47" s="41">
        <v>34</v>
      </c>
      <c r="B47" s="145" t="str">
        <f>NAMES!C41</f>
        <v>Rivera, Eric</v>
      </c>
      <c r="C47" s="74"/>
      <c r="D47" s="74"/>
      <c r="E47" s="75"/>
      <c r="F47" s="56">
        <f>'Per. Dev'!C46</f>
        <v>89</v>
      </c>
      <c r="G47" s="57">
        <f>UCSP!C46</f>
        <v>80</v>
      </c>
      <c r="H47" s="58">
        <f>PEH!C46</f>
        <v>89</v>
      </c>
      <c r="I47" s="58">
        <f>'PR2'!C46</f>
        <v>84</v>
      </c>
      <c r="J47" s="58">
        <f>Immersion!C46</f>
        <v>92</v>
      </c>
      <c r="K47" s="38">
        <f>TVL!C46</f>
        <v>77</v>
      </c>
      <c r="L47" s="28">
        <f t="shared" si="0"/>
        <v>85.166666666666671</v>
      </c>
      <c r="M47" s="27" t="str">
        <f t="shared" si="1"/>
        <v>PASSED</v>
      </c>
    </row>
    <row r="48" spans="1:13" ht="15">
      <c r="A48" s="41">
        <v>35</v>
      </c>
      <c r="B48" s="145" t="str">
        <f>NAMES!C42</f>
        <v>Russell, Eli</v>
      </c>
      <c r="C48" s="74"/>
      <c r="D48" s="74"/>
      <c r="E48" s="75"/>
      <c r="F48" s="56">
        <f>'Per. Dev'!C47</f>
        <v>93</v>
      </c>
      <c r="G48" s="57">
        <f>UCSP!C47</f>
        <v>82</v>
      </c>
      <c r="H48" s="58">
        <f>PEH!C47</f>
        <v>89</v>
      </c>
      <c r="I48" s="58">
        <f>'PR2'!C47</f>
        <v>86</v>
      </c>
      <c r="J48" s="58">
        <f>Immersion!C47</f>
        <v>92</v>
      </c>
      <c r="K48" s="38">
        <f>TVL!C47</f>
        <v>81</v>
      </c>
      <c r="L48" s="28">
        <f t="shared" si="0"/>
        <v>87.166666666666671</v>
      </c>
      <c r="M48" s="27" t="str">
        <f t="shared" si="1"/>
        <v>PASSED</v>
      </c>
    </row>
    <row r="49" spans="1:13" ht="15">
      <c r="A49" s="59">
        <v>36</v>
      </c>
      <c r="B49" s="145" t="str">
        <f>NAMES!C43</f>
        <v>Sanders, Charles</v>
      </c>
      <c r="C49" s="74"/>
      <c r="D49" s="74"/>
      <c r="E49" s="75"/>
      <c r="F49" s="56">
        <f>'Per. Dev'!C48</f>
        <v>89</v>
      </c>
      <c r="G49" s="57">
        <f>UCSP!C48</f>
        <v>82</v>
      </c>
      <c r="H49" s="58">
        <f>PEH!C48</f>
        <v>89</v>
      </c>
      <c r="I49" s="58">
        <f>'PR2'!C48</f>
        <v>88</v>
      </c>
      <c r="J49" s="58">
        <f>Immersion!C48</f>
        <v>93</v>
      </c>
      <c r="K49" s="38">
        <f>TVL!C48</f>
        <v>87</v>
      </c>
      <c r="L49" s="28">
        <f t="shared" si="0"/>
        <v>88</v>
      </c>
      <c r="M49" s="27" t="str">
        <f t="shared" si="1"/>
        <v>PASSED</v>
      </c>
    </row>
    <row r="50" spans="1:13" ht="15">
      <c r="A50" s="59">
        <v>37</v>
      </c>
      <c r="B50" s="145" t="str">
        <f>NAMES!C44</f>
        <v>Sanders, Jason</v>
      </c>
      <c r="C50" s="74"/>
      <c r="D50" s="74"/>
      <c r="E50" s="75"/>
      <c r="F50" s="56">
        <f>'Per. Dev'!C49</f>
        <v>95</v>
      </c>
      <c r="G50" s="57">
        <f>UCSP!C49</f>
        <v>96</v>
      </c>
      <c r="H50" s="58">
        <f>PEH!C49</f>
        <v>91</v>
      </c>
      <c r="I50" s="58">
        <f>'PR2'!C49</f>
        <v>89</v>
      </c>
      <c r="J50" s="58">
        <f>Immersion!C49</f>
        <v>93</v>
      </c>
      <c r="K50" s="38">
        <f>TVL!C49</f>
        <v>98</v>
      </c>
      <c r="L50" s="28">
        <f t="shared" si="0"/>
        <v>93.666666666666671</v>
      </c>
      <c r="M50" s="27" t="str">
        <f t="shared" si="1"/>
        <v>PASSED</v>
      </c>
    </row>
    <row r="51" spans="1:13" ht="15">
      <c r="A51" s="59">
        <v>38</v>
      </c>
      <c r="B51" s="145" t="str">
        <f>NAMES!C45</f>
        <v>Scott, Lucas</v>
      </c>
      <c r="C51" s="74"/>
      <c r="D51" s="74"/>
      <c r="E51" s="75"/>
      <c r="F51" s="56">
        <f>'Per. Dev'!C50</f>
        <v>92</v>
      </c>
      <c r="G51" s="57">
        <f>UCSP!C50</f>
        <v>83</v>
      </c>
      <c r="H51" s="58">
        <f>PEH!C50</f>
        <v>89</v>
      </c>
      <c r="I51" s="58">
        <f>'PR2'!C50</f>
        <v>89</v>
      </c>
      <c r="J51" s="58">
        <f>Immersion!C50</f>
        <v>93</v>
      </c>
      <c r="K51" s="38">
        <f>TVL!C50</f>
        <v>94</v>
      </c>
      <c r="L51" s="28">
        <f t="shared" si="0"/>
        <v>90</v>
      </c>
      <c r="M51" s="27" t="str">
        <f t="shared" si="1"/>
        <v>PASSED</v>
      </c>
    </row>
    <row r="52" spans="1:13" ht="15">
      <c r="A52" s="59">
        <v>39</v>
      </c>
      <c r="B52" s="145" t="str">
        <f>NAMES!C46</f>
        <v>Simmons, Brandon</v>
      </c>
      <c r="C52" s="74"/>
      <c r="D52" s="74"/>
      <c r="E52" s="75"/>
      <c r="F52" s="56">
        <f>'Per. Dev'!C51</f>
        <v>93</v>
      </c>
      <c r="G52" s="57">
        <f>UCSP!C51</f>
        <v>94</v>
      </c>
      <c r="H52" s="58">
        <f>PEH!C51</f>
        <v>90</v>
      </c>
      <c r="I52" s="58">
        <f>'PR2'!C51</f>
        <v>89</v>
      </c>
      <c r="J52" s="58">
        <f>Immersion!C51</f>
        <v>93</v>
      </c>
      <c r="K52" s="38">
        <f>TVL!C51</f>
        <v>98</v>
      </c>
      <c r="L52" s="28">
        <f t="shared" si="0"/>
        <v>92.833333333333329</v>
      </c>
      <c r="M52" s="27" t="str">
        <f t="shared" si="1"/>
        <v>PASSED</v>
      </c>
    </row>
    <row r="53" spans="1:13" ht="15">
      <c r="A53" s="59">
        <v>40</v>
      </c>
      <c r="B53" s="145" t="str">
        <f>NAMES!C47</f>
        <v>Simmons, Daniel</v>
      </c>
      <c r="C53" s="74"/>
      <c r="D53" s="74"/>
      <c r="E53" s="75"/>
      <c r="F53" s="56">
        <f>'Per. Dev'!C52</f>
        <v>86</v>
      </c>
      <c r="G53" s="57">
        <f>UCSP!C52</f>
        <v>80</v>
      </c>
      <c r="H53" s="58">
        <f>PEH!C52</f>
        <v>88</v>
      </c>
      <c r="I53" s="58">
        <f>'PR2'!C52</f>
        <v>0</v>
      </c>
      <c r="J53" s="58">
        <f>Immersion!C52</f>
        <v>92</v>
      </c>
      <c r="K53" s="38">
        <f>TVL!C52</f>
        <v>77</v>
      </c>
      <c r="L53" s="28">
        <f t="shared" si="0"/>
        <v>70.5</v>
      </c>
      <c r="M53" s="27" t="str">
        <f t="shared" si="1"/>
        <v>FAILED</v>
      </c>
    </row>
    <row r="54" spans="1:13" ht="15">
      <c r="A54" s="59">
        <v>41</v>
      </c>
      <c r="B54" s="145" t="str">
        <f>NAMES!C48</f>
        <v>Simmons, Steven</v>
      </c>
      <c r="C54" s="74"/>
      <c r="D54" s="74"/>
      <c r="E54" s="75"/>
      <c r="F54" s="56">
        <f>'Per. Dev'!C53</f>
        <v>94</v>
      </c>
      <c r="G54" s="57">
        <f>UCSP!C53</f>
        <v>82</v>
      </c>
      <c r="H54" s="58">
        <f>PEH!C53</f>
        <v>89</v>
      </c>
      <c r="I54" s="58">
        <f>'PR2'!C53</f>
        <v>89</v>
      </c>
      <c r="J54" s="58">
        <f>Immersion!C53</f>
        <v>94</v>
      </c>
      <c r="K54" s="38">
        <f>TVL!C53</f>
        <v>86</v>
      </c>
      <c r="L54" s="28">
        <f t="shared" si="0"/>
        <v>89</v>
      </c>
      <c r="M54" s="27" t="str">
        <f t="shared" si="1"/>
        <v>PASSED</v>
      </c>
    </row>
    <row r="55" spans="1:13" ht="15">
      <c r="A55" s="59">
        <v>42</v>
      </c>
      <c r="B55" s="145" t="str">
        <f>NAMES!C49</f>
        <v>Stewart, Joseph</v>
      </c>
      <c r="C55" s="74"/>
      <c r="D55" s="74"/>
      <c r="E55" s="75"/>
      <c r="F55" s="56">
        <f>'Per. Dev'!C54</f>
        <v>92</v>
      </c>
      <c r="G55" s="57">
        <f>UCSP!C54</f>
        <v>82</v>
      </c>
      <c r="H55" s="58">
        <f>PEH!C54</f>
        <v>90</v>
      </c>
      <c r="I55" s="58">
        <f>'PR2'!C54</f>
        <v>86</v>
      </c>
      <c r="J55" s="58">
        <f>Immersion!C54</f>
        <v>94</v>
      </c>
      <c r="K55" s="38">
        <f>TVL!C54</f>
        <v>84</v>
      </c>
      <c r="L55" s="28">
        <f t="shared" si="0"/>
        <v>88</v>
      </c>
      <c r="M55" s="27" t="str">
        <f t="shared" si="1"/>
        <v>PASSED</v>
      </c>
    </row>
    <row r="56" spans="1:13" ht="15">
      <c r="A56" s="59">
        <v>43</v>
      </c>
      <c r="B56" s="145" t="str">
        <f>NAMES!C50</f>
        <v>Thompson, Andrew</v>
      </c>
      <c r="C56" s="74"/>
      <c r="D56" s="74"/>
      <c r="E56" s="75"/>
      <c r="F56" s="56">
        <f>'Per. Dev'!C55</f>
        <v>84</v>
      </c>
      <c r="G56" s="57">
        <f>UCSP!C55</f>
        <v>82</v>
      </c>
      <c r="H56" s="58">
        <f>PEH!C55</f>
        <v>89</v>
      </c>
      <c r="I56" s="58">
        <f>'PR2'!C55</f>
        <v>89</v>
      </c>
      <c r="J56" s="58">
        <f>Immersion!C55</f>
        <v>93</v>
      </c>
      <c r="K56" s="38">
        <f>TVL!C55</f>
        <v>82</v>
      </c>
      <c r="L56" s="28">
        <f t="shared" si="0"/>
        <v>86.5</v>
      </c>
      <c r="M56" s="27" t="str">
        <f t="shared" si="1"/>
        <v>PASSED</v>
      </c>
    </row>
    <row r="57" spans="1:13" ht="15">
      <c r="A57" s="59">
        <v>44</v>
      </c>
      <c r="B57" s="145" t="str">
        <f>NAMES!C51</f>
        <v>Turner, Ethan</v>
      </c>
      <c r="C57" s="74"/>
      <c r="D57" s="74"/>
      <c r="E57" s="75"/>
      <c r="F57" s="56">
        <f>'Per. Dev'!C56</f>
        <v>91</v>
      </c>
      <c r="G57" s="57">
        <f>UCSP!C56</f>
        <v>88</v>
      </c>
      <c r="H57" s="58">
        <f>PEH!C56</f>
        <v>90</v>
      </c>
      <c r="I57" s="58">
        <f>'PR2'!C56</f>
        <v>85</v>
      </c>
      <c r="J57" s="58">
        <f>Immersion!C56</f>
        <v>93</v>
      </c>
      <c r="K57" s="38">
        <f>TVL!C56</f>
        <v>88</v>
      </c>
      <c r="L57" s="28">
        <f t="shared" si="0"/>
        <v>89.166666666666671</v>
      </c>
      <c r="M57" s="27" t="str">
        <f t="shared" si="1"/>
        <v>PASSED</v>
      </c>
    </row>
    <row r="58" spans="1:13" ht="15">
      <c r="A58" s="59">
        <v>45</v>
      </c>
      <c r="B58" s="145" t="str">
        <f>NAMES!C52</f>
        <v>Ward, Jonathan</v>
      </c>
      <c r="C58" s="74"/>
      <c r="D58" s="74"/>
      <c r="E58" s="75"/>
      <c r="F58" s="56">
        <f>'Per. Dev'!C57</f>
        <v>93</v>
      </c>
      <c r="G58" s="57">
        <f>UCSP!C57</f>
        <v>92</v>
      </c>
      <c r="H58" s="58">
        <f>PEH!C57</f>
        <v>91</v>
      </c>
      <c r="I58" s="58">
        <f>'PR2'!C57</f>
        <v>87</v>
      </c>
      <c r="J58" s="58">
        <f>Immersion!C57</f>
        <v>93</v>
      </c>
      <c r="K58" s="38">
        <f>TVL!C57</f>
        <v>81</v>
      </c>
      <c r="L58" s="28">
        <f t="shared" si="0"/>
        <v>89.5</v>
      </c>
      <c r="M58" s="27" t="str">
        <f t="shared" si="1"/>
        <v>PASSED</v>
      </c>
    </row>
    <row r="59" spans="1:13" ht="15">
      <c r="A59" s="59">
        <v>46</v>
      </c>
      <c r="B59" s="145" t="str">
        <f>NAMES!C53</f>
        <v>Watson, Justin</v>
      </c>
      <c r="C59" s="74"/>
      <c r="D59" s="74"/>
      <c r="E59" s="75"/>
      <c r="F59" s="56">
        <f>'Per. Dev'!C58</f>
        <v>93</v>
      </c>
      <c r="G59" s="57">
        <f>UCSP!C58</f>
        <v>95</v>
      </c>
      <c r="H59" s="58">
        <f>PEH!C58</f>
        <v>90</v>
      </c>
      <c r="I59" s="58">
        <f>'PR2'!C58</f>
        <v>89</v>
      </c>
      <c r="J59" s="58">
        <f>Immersion!C58</f>
        <v>93</v>
      </c>
      <c r="K59" s="38">
        <f>TVL!C58</f>
        <v>96</v>
      </c>
      <c r="L59" s="28">
        <f t="shared" si="0"/>
        <v>92.666666666666671</v>
      </c>
      <c r="M59" s="27" t="str">
        <f t="shared" si="1"/>
        <v>PASSED</v>
      </c>
    </row>
    <row r="60" spans="1:13" ht="15">
      <c r="A60" s="59">
        <v>47</v>
      </c>
      <c r="B60" s="145" t="str">
        <f>NAMES!C54</f>
        <v>Wright, Henry</v>
      </c>
      <c r="C60" s="74"/>
      <c r="D60" s="74"/>
      <c r="E60" s="75"/>
      <c r="F60" s="56">
        <f>'Per. Dev'!C59</f>
        <v>90</v>
      </c>
      <c r="G60" s="57">
        <f>UCSP!C59</f>
        <v>82</v>
      </c>
      <c r="H60" s="58">
        <f>PEH!C59</f>
        <v>87</v>
      </c>
      <c r="I60" s="58">
        <f>'PR2'!C59</f>
        <v>86</v>
      </c>
      <c r="J60" s="58">
        <f>Immersion!C59</f>
        <v>93</v>
      </c>
      <c r="K60" s="38">
        <f>TVL!C59</f>
        <v>85</v>
      </c>
      <c r="L60" s="28">
        <f t="shared" si="0"/>
        <v>87.166666666666671</v>
      </c>
      <c r="M60" s="27" t="str">
        <f t="shared" si="1"/>
        <v>PASSED</v>
      </c>
    </row>
    <row r="61" spans="1:13" ht="15">
      <c r="A61" s="59">
        <v>48</v>
      </c>
      <c r="B61" s="145" t="str">
        <f>NAMES!C55</f>
        <v>Young, Benjamin</v>
      </c>
      <c r="C61" s="74"/>
      <c r="D61" s="74"/>
      <c r="E61" s="75"/>
      <c r="F61" s="56">
        <f>'Per. Dev'!C60</f>
        <v>79</v>
      </c>
      <c r="G61" s="57">
        <f>UCSP!C60</f>
        <v>82</v>
      </c>
      <c r="H61" s="58">
        <f>PEH!C60</f>
        <v>89</v>
      </c>
      <c r="I61" s="58">
        <f>'PR2'!C60</f>
        <v>87</v>
      </c>
      <c r="J61" s="58">
        <f>Immersion!C60</f>
        <v>93</v>
      </c>
      <c r="K61" s="38">
        <f>TVL!C60</f>
        <v>81</v>
      </c>
      <c r="L61" s="28">
        <f t="shared" si="0"/>
        <v>85.166666666666671</v>
      </c>
      <c r="M61" s="27" t="str">
        <f t="shared" si="1"/>
        <v>PASSED</v>
      </c>
    </row>
    <row r="62" spans="1:13" ht="15" hidden="1">
      <c r="A62" s="59">
        <v>49</v>
      </c>
      <c r="B62" s="145">
        <f>NAMES!C56</f>
        <v>0</v>
      </c>
      <c r="C62" s="74"/>
      <c r="D62" s="74"/>
      <c r="E62" s="75"/>
      <c r="F62" s="56">
        <f>'Per. Dev'!C61</f>
        <v>0</v>
      </c>
      <c r="G62" s="57">
        <f>UCSP!C61</f>
        <v>0</v>
      </c>
      <c r="H62" s="58">
        <f>PEH!C61</f>
        <v>0</v>
      </c>
      <c r="I62" s="58">
        <f>'PR2'!C61</f>
        <v>0</v>
      </c>
      <c r="J62" s="58">
        <f>Immersion!C61</f>
        <v>0</v>
      </c>
      <c r="K62" s="38">
        <f>TVL!C61</f>
        <v>0</v>
      </c>
      <c r="L62" s="28">
        <f t="shared" si="0"/>
        <v>0</v>
      </c>
      <c r="M62" s="27" t="str">
        <f t="shared" si="1"/>
        <v>FAILED</v>
      </c>
    </row>
    <row r="63" spans="1:13" ht="15" hidden="1">
      <c r="A63" s="59">
        <v>50</v>
      </c>
      <c r="B63" s="145">
        <f>NAMES!C57</f>
        <v>0</v>
      </c>
      <c r="C63" s="74"/>
      <c r="D63" s="74"/>
      <c r="E63" s="75"/>
      <c r="F63" s="56">
        <f>'Per. Dev'!C62</f>
        <v>0</v>
      </c>
      <c r="G63" s="57">
        <f>UCSP!C62</f>
        <v>0</v>
      </c>
      <c r="H63" s="58">
        <f>PEH!C62</f>
        <v>0</v>
      </c>
      <c r="I63" s="58">
        <f>'PR2'!C62</f>
        <v>0</v>
      </c>
      <c r="J63" s="58">
        <f>Immersion!C62</f>
        <v>0</v>
      </c>
      <c r="K63" s="38">
        <f>TVL!C62</f>
        <v>0</v>
      </c>
      <c r="L63" s="28">
        <f t="shared" si="0"/>
        <v>0</v>
      </c>
      <c r="M63" s="27" t="str">
        <f t="shared" si="1"/>
        <v>FAILED</v>
      </c>
    </row>
    <row r="64" spans="1:13" ht="15" hidden="1">
      <c r="A64" s="59">
        <v>51</v>
      </c>
      <c r="B64" s="145">
        <f>NAMES!C58</f>
        <v>0</v>
      </c>
      <c r="C64" s="74"/>
      <c r="D64" s="74"/>
      <c r="E64" s="75"/>
      <c r="F64" s="56">
        <f>'Per. Dev'!C63</f>
        <v>0</v>
      </c>
      <c r="G64" s="57">
        <f>UCSP!C63</f>
        <v>0</v>
      </c>
      <c r="H64" s="58">
        <f>PEH!C63</f>
        <v>0</v>
      </c>
      <c r="I64" s="58">
        <f>'PR2'!C63</f>
        <v>0</v>
      </c>
      <c r="J64" s="58">
        <f>Immersion!C63</f>
        <v>0</v>
      </c>
      <c r="K64" s="38">
        <f>TVL!C63</f>
        <v>0</v>
      </c>
      <c r="L64" s="28">
        <f t="shared" si="0"/>
        <v>0</v>
      </c>
      <c r="M64" s="27" t="str">
        <f t="shared" si="1"/>
        <v>FAILED</v>
      </c>
    </row>
    <row r="65" spans="1:13" ht="15" hidden="1">
      <c r="A65" s="59">
        <v>52</v>
      </c>
      <c r="B65" s="145">
        <f>NAMES!C59</f>
        <v>0</v>
      </c>
      <c r="C65" s="74"/>
      <c r="D65" s="74"/>
      <c r="E65" s="75"/>
      <c r="F65" s="56">
        <f>'Per. Dev'!C64</f>
        <v>0</v>
      </c>
      <c r="G65" s="57">
        <f>UCSP!C64</f>
        <v>0</v>
      </c>
      <c r="H65" s="58">
        <f>PEH!C64</f>
        <v>0</v>
      </c>
      <c r="I65" s="58">
        <f>'PR2'!C64</f>
        <v>0</v>
      </c>
      <c r="J65" s="58">
        <f>Immersion!C64</f>
        <v>0</v>
      </c>
      <c r="K65" s="38">
        <f>TVL!C64</f>
        <v>0</v>
      </c>
      <c r="L65" s="28">
        <f t="shared" si="0"/>
        <v>0</v>
      </c>
      <c r="M65" s="27" t="str">
        <f t="shared" si="1"/>
        <v>FAILED</v>
      </c>
    </row>
    <row r="66" spans="1:13" ht="15" hidden="1">
      <c r="A66" s="59">
        <v>53</v>
      </c>
      <c r="B66" s="145">
        <f>NAMES!C60</f>
        <v>0</v>
      </c>
      <c r="C66" s="74"/>
      <c r="D66" s="74"/>
      <c r="E66" s="75"/>
      <c r="F66" s="56">
        <f>'Per. Dev'!C65</f>
        <v>0</v>
      </c>
      <c r="G66" s="57">
        <f>UCSP!C65</f>
        <v>0</v>
      </c>
      <c r="H66" s="58">
        <f>PEH!C65</f>
        <v>0</v>
      </c>
      <c r="I66" s="58">
        <f>'PR2'!C65</f>
        <v>0</v>
      </c>
      <c r="J66" s="58">
        <f>Immersion!C65</f>
        <v>0</v>
      </c>
      <c r="K66" s="38">
        <f>TVL!C65</f>
        <v>0</v>
      </c>
      <c r="L66" s="28">
        <f t="shared" si="0"/>
        <v>0</v>
      </c>
      <c r="M66" s="27" t="str">
        <f t="shared" si="1"/>
        <v>FAILED</v>
      </c>
    </row>
    <row r="67" spans="1:13" ht="15" hidden="1">
      <c r="A67" s="59">
        <v>54</v>
      </c>
      <c r="B67" s="145">
        <f>NAMES!C61</f>
        <v>0</v>
      </c>
      <c r="C67" s="74"/>
      <c r="D67" s="74"/>
      <c r="E67" s="75"/>
      <c r="F67" s="56">
        <f>'Per. Dev'!C66</f>
        <v>0</v>
      </c>
      <c r="G67" s="57">
        <f>UCSP!C66</f>
        <v>0</v>
      </c>
      <c r="H67" s="58">
        <f>PEH!C66</f>
        <v>0</v>
      </c>
      <c r="I67" s="58">
        <f>'PR2'!C66</f>
        <v>0</v>
      </c>
      <c r="J67" s="58">
        <f>Immersion!C66</f>
        <v>0</v>
      </c>
      <c r="K67" s="38">
        <f>TVL!C66</f>
        <v>0</v>
      </c>
      <c r="L67" s="28">
        <f t="shared" si="0"/>
        <v>0</v>
      </c>
      <c r="M67" s="27" t="str">
        <f t="shared" si="1"/>
        <v>FAILED</v>
      </c>
    </row>
    <row r="68" spans="1:13" ht="15" hidden="1">
      <c r="A68" s="59">
        <v>55</v>
      </c>
      <c r="B68" s="145">
        <f>NAMES!C62</f>
        <v>0</v>
      </c>
      <c r="C68" s="74"/>
      <c r="D68" s="74"/>
      <c r="E68" s="75"/>
      <c r="F68" s="56">
        <f>'Per. Dev'!C67</f>
        <v>0</v>
      </c>
      <c r="G68" s="57">
        <f>UCSP!C67</f>
        <v>0</v>
      </c>
      <c r="H68" s="58">
        <f>PEH!C67</f>
        <v>0</v>
      </c>
      <c r="I68" s="58">
        <f>'PR2'!C67</f>
        <v>0</v>
      </c>
      <c r="J68" s="58">
        <f>Immersion!C67</f>
        <v>0</v>
      </c>
      <c r="K68" s="38">
        <f>TVL!C67</f>
        <v>0</v>
      </c>
      <c r="L68" s="28">
        <f t="shared" si="0"/>
        <v>0</v>
      </c>
      <c r="M68" s="27" t="str">
        <f t="shared" si="1"/>
        <v>FAILED</v>
      </c>
    </row>
    <row r="69" spans="1:13" ht="15" hidden="1">
      <c r="A69" s="59">
        <v>56</v>
      </c>
      <c r="B69" s="145">
        <f>NAMES!C63</f>
        <v>0</v>
      </c>
      <c r="C69" s="74"/>
      <c r="D69" s="74"/>
      <c r="E69" s="75"/>
      <c r="F69" s="56">
        <f>'Per. Dev'!C68</f>
        <v>0</v>
      </c>
      <c r="G69" s="57">
        <f>UCSP!C68</f>
        <v>0</v>
      </c>
      <c r="H69" s="58">
        <f>PEH!C68</f>
        <v>0</v>
      </c>
      <c r="I69" s="58">
        <f>'PR2'!C68</f>
        <v>0</v>
      </c>
      <c r="J69" s="58">
        <f>Immersion!C68</f>
        <v>0</v>
      </c>
      <c r="K69" s="38">
        <f>TVL!C68</f>
        <v>0</v>
      </c>
      <c r="L69" s="28">
        <f t="shared" si="0"/>
        <v>0</v>
      </c>
      <c r="M69" s="27" t="str">
        <f t="shared" si="1"/>
        <v>FAILED</v>
      </c>
    </row>
    <row r="70" spans="1:13" ht="15" hidden="1">
      <c r="A70" s="59">
        <v>57</v>
      </c>
      <c r="B70" s="145">
        <f>NAMES!C64</f>
        <v>0</v>
      </c>
      <c r="C70" s="74"/>
      <c r="D70" s="74"/>
      <c r="E70" s="75"/>
      <c r="F70" s="56">
        <f>'Per. Dev'!C69</f>
        <v>0</v>
      </c>
      <c r="G70" s="57">
        <f>UCSP!C69</f>
        <v>0</v>
      </c>
      <c r="H70" s="58">
        <f>PEH!C69</f>
        <v>0</v>
      </c>
      <c r="I70" s="58">
        <f>'PR2'!C69</f>
        <v>0</v>
      </c>
      <c r="J70" s="58">
        <f>Immersion!C69</f>
        <v>0</v>
      </c>
      <c r="K70" s="38">
        <f>TVL!C69</f>
        <v>0</v>
      </c>
      <c r="L70" s="28">
        <f t="shared" si="0"/>
        <v>0</v>
      </c>
      <c r="M70" s="27" t="str">
        <f t="shared" si="1"/>
        <v>FAILED</v>
      </c>
    </row>
    <row r="71" spans="1:13" ht="15" hidden="1">
      <c r="A71" s="59">
        <v>58</v>
      </c>
      <c r="B71" s="145">
        <f>NAMES!C65</f>
        <v>0</v>
      </c>
      <c r="C71" s="74"/>
      <c r="D71" s="74"/>
      <c r="E71" s="75"/>
      <c r="F71" s="56">
        <f>'Per. Dev'!C70</f>
        <v>0</v>
      </c>
      <c r="G71" s="57">
        <f>UCSP!C70</f>
        <v>0</v>
      </c>
      <c r="H71" s="58">
        <f>PEH!C70</f>
        <v>0</v>
      </c>
      <c r="I71" s="58">
        <f>'PR2'!C70</f>
        <v>0</v>
      </c>
      <c r="J71" s="58">
        <f>Immersion!C70</f>
        <v>0</v>
      </c>
      <c r="K71" s="38">
        <f>TVL!C70</f>
        <v>0</v>
      </c>
      <c r="L71" s="28">
        <f t="shared" si="0"/>
        <v>0</v>
      </c>
      <c r="M71" s="27" t="str">
        <f t="shared" si="1"/>
        <v>FAILED</v>
      </c>
    </row>
    <row r="72" spans="1:13" ht="15" hidden="1">
      <c r="A72" s="59">
        <v>59</v>
      </c>
      <c r="B72" s="145">
        <f>NAMES!C66</f>
        <v>0</v>
      </c>
      <c r="C72" s="74"/>
      <c r="D72" s="74"/>
      <c r="E72" s="75"/>
      <c r="F72" s="56">
        <f>'Per. Dev'!C71</f>
        <v>0</v>
      </c>
      <c r="G72" s="57">
        <f>UCSP!C71</f>
        <v>0</v>
      </c>
      <c r="H72" s="58">
        <f>PEH!C71</f>
        <v>0</v>
      </c>
      <c r="I72" s="58">
        <f>'PR2'!C71</f>
        <v>0</v>
      </c>
      <c r="J72" s="58">
        <f>Immersion!C71</f>
        <v>0</v>
      </c>
      <c r="K72" s="38">
        <f>TVL!C71</f>
        <v>0</v>
      </c>
      <c r="L72" s="28">
        <f t="shared" si="0"/>
        <v>0</v>
      </c>
      <c r="M72" s="27" t="str">
        <f t="shared" si="1"/>
        <v>FAILED</v>
      </c>
    </row>
    <row r="73" spans="1:13" ht="15" hidden="1">
      <c r="A73" s="59">
        <v>60</v>
      </c>
      <c r="B73" s="145">
        <f>NAMES!C67</f>
        <v>0</v>
      </c>
      <c r="C73" s="74"/>
      <c r="D73" s="74"/>
      <c r="E73" s="75"/>
      <c r="F73" s="56">
        <f>'Per. Dev'!C72</f>
        <v>0</v>
      </c>
      <c r="G73" s="57">
        <f>UCSP!C72</f>
        <v>0</v>
      </c>
      <c r="H73" s="58">
        <f>PEH!C72</f>
        <v>0</v>
      </c>
      <c r="I73" s="58">
        <f>'PR2'!C72</f>
        <v>0</v>
      </c>
      <c r="J73" s="58">
        <f>Immersion!C72</f>
        <v>0</v>
      </c>
      <c r="K73" s="38">
        <f>TVL!C72</f>
        <v>0</v>
      </c>
      <c r="L73" s="28">
        <f t="shared" si="0"/>
        <v>0</v>
      </c>
      <c r="M73" s="27" t="str">
        <f t="shared" si="1"/>
        <v>FAILED</v>
      </c>
    </row>
    <row r="74" spans="1:13" ht="15">
      <c r="A74" s="148" t="s">
        <v>13</v>
      </c>
      <c r="B74" s="149"/>
      <c r="C74" s="149"/>
      <c r="D74" s="149"/>
      <c r="E74" s="150"/>
      <c r="F74" s="60"/>
      <c r="G74" s="61"/>
      <c r="H74" s="61"/>
      <c r="I74" s="61"/>
      <c r="J74" s="61"/>
      <c r="K74" s="61"/>
      <c r="L74" s="62"/>
      <c r="M74" s="63"/>
    </row>
    <row r="75" spans="1:13" ht="15.75" customHeight="1">
      <c r="A75" s="41" cm="1">
        <f t="array" ref="A75:A134">_xlfn.SEQUENCE(60,1,1,1)</f>
        <v>1</v>
      </c>
      <c r="B75" s="145" t="str">
        <f>NAMES!D8</f>
        <v>Adams, Olivia</v>
      </c>
      <c r="C75" s="74"/>
      <c r="D75" s="74"/>
      <c r="E75" s="75"/>
      <c r="F75" s="56">
        <f>'Per. Dev'!C74</f>
        <v>92</v>
      </c>
      <c r="G75" s="57">
        <f>UCSP!C74</f>
        <v>82</v>
      </c>
      <c r="H75" s="58">
        <f>PEH!C74</f>
        <v>89</v>
      </c>
      <c r="I75" s="58">
        <f>'PR2'!C74</f>
        <v>87</v>
      </c>
      <c r="J75" s="58">
        <f>Immersion!C74</f>
        <v>92</v>
      </c>
      <c r="K75" s="38">
        <f>TVL!C74</f>
        <v>90</v>
      </c>
      <c r="L75" s="28">
        <f t="shared" ref="L75:L134" si="2">IFERROR(AVERAGE(F75:K75),"")</f>
        <v>88.666666666666671</v>
      </c>
      <c r="M75" s="27" t="str">
        <f t="shared" ref="M75:M134" si="3">IF(L75="","",IF(L75&gt;=75,"PASSED","FAILED"))</f>
        <v>PASSED</v>
      </c>
    </row>
    <row r="76" spans="1:13" ht="15.75" customHeight="1">
      <c r="A76" s="41">
        <v>2</v>
      </c>
      <c r="B76" s="145" t="str">
        <f>NAMES!D9</f>
        <v>Cooper, Ava</v>
      </c>
      <c r="C76" s="74"/>
      <c r="D76" s="74"/>
      <c r="E76" s="75"/>
      <c r="F76" s="56">
        <f>'Per. Dev'!C75</f>
        <v>93</v>
      </c>
      <c r="G76" s="57">
        <f>UCSP!C75</f>
        <v>82</v>
      </c>
      <c r="H76" s="58">
        <f>PEH!C75</f>
        <v>89</v>
      </c>
      <c r="I76" s="58">
        <f>'PR2'!C75</f>
        <v>89</v>
      </c>
      <c r="J76" s="58">
        <f>Immersion!C75</f>
        <v>92</v>
      </c>
      <c r="K76" s="38">
        <f>TVL!C75</f>
        <v>92</v>
      </c>
      <c r="L76" s="28">
        <f t="shared" si="2"/>
        <v>89.5</v>
      </c>
      <c r="M76" s="27" t="str">
        <f t="shared" si="3"/>
        <v>PASSED</v>
      </c>
    </row>
    <row r="77" spans="1:13" ht="15.75" customHeight="1">
      <c r="A77" s="41">
        <v>3</v>
      </c>
      <c r="B77" s="145" t="str">
        <f>NAMES!D10</f>
        <v>Martinez, Sophia</v>
      </c>
      <c r="C77" s="74"/>
      <c r="D77" s="74"/>
      <c r="E77" s="75"/>
      <c r="F77" s="56">
        <f>'Per. Dev'!C76</f>
        <v>93</v>
      </c>
      <c r="G77" s="57">
        <f>UCSP!C76</f>
        <v>89</v>
      </c>
      <c r="H77" s="58">
        <f>PEH!C76</f>
        <v>88</v>
      </c>
      <c r="I77" s="58">
        <f>'PR2'!C76</f>
        <v>89</v>
      </c>
      <c r="J77" s="58">
        <f>Immersion!C76</f>
        <v>93</v>
      </c>
      <c r="K77" s="38">
        <f>TVL!C76</f>
        <v>89</v>
      </c>
      <c r="L77" s="28">
        <f t="shared" si="2"/>
        <v>90.166666666666671</v>
      </c>
      <c r="M77" s="27" t="str">
        <f t="shared" si="3"/>
        <v>PASSED</v>
      </c>
    </row>
    <row r="78" spans="1:13" ht="15.75" customHeight="1">
      <c r="A78" s="41">
        <v>4</v>
      </c>
      <c r="B78" s="145" t="str">
        <f>NAMES!D11</f>
        <v>Bennett, Emma</v>
      </c>
      <c r="C78" s="74"/>
      <c r="D78" s="74"/>
      <c r="E78" s="75"/>
      <c r="F78" s="56">
        <f>'Per. Dev'!C77</f>
        <v>87</v>
      </c>
      <c r="G78" s="57">
        <f>UCSP!C77</f>
        <v>82</v>
      </c>
      <c r="H78" s="58">
        <f>PEH!C77</f>
        <v>86</v>
      </c>
      <c r="I78" s="58">
        <f>'PR2'!C77</f>
        <v>88</v>
      </c>
      <c r="J78" s="58">
        <f>Immersion!C77</f>
        <v>93</v>
      </c>
      <c r="K78" s="38">
        <f>TVL!C77</f>
        <v>76</v>
      </c>
      <c r="L78" s="28">
        <f t="shared" si="2"/>
        <v>85.333333333333329</v>
      </c>
      <c r="M78" s="27" t="str">
        <f t="shared" si="3"/>
        <v>PASSED</v>
      </c>
    </row>
    <row r="79" spans="1:13" ht="15.75" customHeight="1">
      <c r="A79" s="41">
        <v>5</v>
      </c>
      <c r="B79" s="145" t="str">
        <f>NAMES!D12</f>
        <v>Hughes, Isabella</v>
      </c>
      <c r="C79" s="74"/>
      <c r="D79" s="74"/>
      <c r="E79" s="75"/>
      <c r="F79" s="56">
        <f>'Per. Dev'!C78</f>
        <v>95</v>
      </c>
      <c r="G79" s="57">
        <f>UCSP!C78</f>
        <v>90</v>
      </c>
      <c r="H79" s="58">
        <f>PEH!C78</f>
        <v>87</v>
      </c>
      <c r="I79" s="58">
        <f>'PR2'!C78</f>
        <v>90</v>
      </c>
      <c r="J79" s="58">
        <f>Immersion!C78</f>
        <v>94</v>
      </c>
      <c r="K79" s="38">
        <f>TVL!C78</f>
        <v>97</v>
      </c>
      <c r="L79" s="28">
        <f t="shared" si="2"/>
        <v>92.166666666666671</v>
      </c>
      <c r="M79" s="27" t="str">
        <f t="shared" si="3"/>
        <v>PASSED</v>
      </c>
    </row>
    <row r="80" spans="1:13" ht="15.75" customHeight="1">
      <c r="A80" s="41">
        <v>6</v>
      </c>
      <c r="B80" s="145" t="str">
        <f>NAMES!D13</f>
        <v>Carter, Mia</v>
      </c>
      <c r="C80" s="74"/>
      <c r="D80" s="74"/>
      <c r="E80" s="75"/>
      <c r="F80" s="56">
        <f>'Per. Dev'!C79</f>
        <v>93</v>
      </c>
      <c r="G80" s="57">
        <f>UCSP!C79</f>
        <v>87</v>
      </c>
      <c r="H80" s="58">
        <f>PEH!C79</f>
        <v>88</v>
      </c>
      <c r="I80" s="58">
        <f>'PR2'!C79</f>
        <v>87</v>
      </c>
      <c r="J80" s="58">
        <f>Immersion!C79</f>
        <v>93</v>
      </c>
      <c r="K80" s="38">
        <f>TVL!C79</f>
        <v>81</v>
      </c>
      <c r="L80" s="28">
        <f t="shared" si="2"/>
        <v>88.166666666666671</v>
      </c>
      <c r="M80" s="27" t="str">
        <f t="shared" si="3"/>
        <v>PASSED</v>
      </c>
    </row>
    <row r="81" spans="1:13" ht="15.75" hidden="1" customHeight="1">
      <c r="A81" s="41">
        <v>7</v>
      </c>
      <c r="B81" s="145">
        <f>NAMES!D14</f>
        <v>0</v>
      </c>
      <c r="C81" s="74"/>
      <c r="D81" s="74"/>
      <c r="E81" s="75"/>
      <c r="F81" s="56">
        <f>'Per. Dev'!C80</f>
        <v>0</v>
      </c>
      <c r="G81" s="57">
        <f>UCSP!C80</f>
        <v>0</v>
      </c>
      <c r="H81" s="58">
        <f>PEH!C80</f>
        <v>0</v>
      </c>
      <c r="I81" s="58">
        <f>'PR2'!C80</f>
        <v>0</v>
      </c>
      <c r="J81" s="58">
        <f>Immersion!C80</f>
        <v>0</v>
      </c>
      <c r="K81" s="38">
        <f>TVL!C80</f>
        <v>0</v>
      </c>
      <c r="L81" s="28">
        <f t="shared" si="2"/>
        <v>0</v>
      </c>
      <c r="M81" s="27" t="str">
        <f t="shared" si="3"/>
        <v>FAILED</v>
      </c>
    </row>
    <row r="82" spans="1:13" ht="15.75" hidden="1" customHeight="1">
      <c r="A82" s="41">
        <v>8</v>
      </c>
      <c r="B82" s="145">
        <f>NAMES!D15</f>
        <v>0</v>
      </c>
      <c r="C82" s="74"/>
      <c r="D82" s="74"/>
      <c r="E82" s="75"/>
      <c r="F82" s="56">
        <f>'Per. Dev'!C81</f>
        <v>0</v>
      </c>
      <c r="G82" s="57">
        <f>UCSP!C81</f>
        <v>0</v>
      </c>
      <c r="H82" s="58">
        <f>PEH!C81</f>
        <v>0</v>
      </c>
      <c r="I82" s="58">
        <f>'PR2'!C81</f>
        <v>0</v>
      </c>
      <c r="J82" s="58">
        <f>Immersion!C81</f>
        <v>0</v>
      </c>
      <c r="K82" s="38">
        <f>TVL!C81</f>
        <v>0</v>
      </c>
      <c r="L82" s="28">
        <f t="shared" si="2"/>
        <v>0</v>
      </c>
      <c r="M82" s="27" t="str">
        <f t="shared" si="3"/>
        <v>FAILED</v>
      </c>
    </row>
    <row r="83" spans="1:13" ht="15.75" hidden="1" customHeight="1">
      <c r="A83" s="41">
        <v>9</v>
      </c>
      <c r="B83" s="145">
        <f>NAMES!D16</f>
        <v>0</v>
      </c>
      <c r="C83" s="74"/>
      <c r="D83" s="74"/>
      <c r="E83" s="75"/>
      <c r="F83" s="56">
        <f>'Per. Dev'!C82</f>
        <v>0</v>
      </c>
      <c r="G83" s="57">
        <f>UCSP!C82</f>
        <v>0</v>
      </c>
      <c r="H83" s="58">
        <f>PEH!C82</f>
        <v>0</v>
      </c>
      <c r="I83" s="58">
        <f>'PR2'!C82</f>
        <v>0</v>
      </c>
      <c r="J83" s="58">
        <f>Immersion!C82</f>
        <v>0</v>
      </c>
      <c r="K83" s="38">
        <f>TVL!C82</f>
        <v>0</v>
      </c>
      <c r="L83" s="28">
        <f t="shared" si="2"/>
        <v>0</v>
      </c>
      <c r="M83" s="27" t="str">
        <f t="shared" si="3"/>
        <v>FAILED</v>
      </c>
    </row>
    <row r="84" spans="1:13" ht="15.75" hidden="1" customHeight="1">
      <c r="A84" s="41">
        <v>10</v>
      </c>
      <c r="B84" s="145">
        <f>NAMES!D17</f>
        <v>0</v>
      </c>
      <c r="C84" s="74"/>
      <c r="D84" s="74"/>
      <c r="E84" s="75"/>
      <c r="F84" s="56">
        <f>'Per. Dev'!C83</f>
        <v>0</v>
      </c>
      <c r="G84" s="57">
        <f>UCSP!C83</f>
        <v>0</v>
      </c>
      <c r="H84" s="58">
        <f>PEH!C83</f>
        <v>0</v>
      </c>
      <c r="I84" s="58">
        <f>'PR2'!C83</f>
        <v>0</v>
      </c>
      <c r="J84" s="58">
        <f>Immersion!C83</f>
        <v>0</v>
      </c>
      <c r="K84" s="38">
        <f>TVL!C83</f>
        <v>0</v>
      </c>
      <c r="L84" s="28">
        <f t="shared" si="2"/>
        <v>0</v>
      </c>
      <c r="M84" s="27" t="str">
        <f t="shared" si="3"/>
        <v>FAILED</v>
      </c>
    </row>
    <row r="85" spans="1:13" ht="15.75" hidden="1" customHeight="1">
      <c r="A85" s="41">
        <v>11</v>
      </c>
      <c r="B85" s="145">
        <f>NAMES!D18</f>
        <v>0</v>
      </c>
      <c r="C85" s="74"/>
      <c r="D85" s="74"/>
      <c r="E85" s="75"/>
      <c r="F85" s="56">
        <f>'Per. Dev'!C84</f>
        <v>0</v>
      </c>
      <c r="G85" s="57">
        <f>UCSP!C84</f>
        <v>0</v>
      </c>
      <c r="H85" s="58">
        <f>PEH!C84</f>
        <v>0</v>
      </c>
      <c r="I85" s="58">
        <f>'PR2'!C84</f>
        <v>0</v>
      </c>
      <c r="J85" s="58">
        <f>Immersion!C84</f>
        <v>0</v>
      </c>
      <c r="K85" s="38">
        <f>TVL!C84</f>
        <v>0</v>
      </c>
      <c r="L85" s="28">
        <f t="shared" si="2"/>
        <v>0</v>
      </c>
      <c r="M85" s="27" t="str">
        <f t="shared" si="3"/>
        <v>FAILED</v>
      </c>
    </row>
    <row r="86" spans="1:13" ht="15.75" hidden="1" customHeight="1">
      <c r="A86" s="41">
        <v>12</v>
      </c>
      <c r="B86" s="145">
        <f>NAMES!D19</f>
        <v>0</v>
      </c>
      <c r="C86" s="74"/>
      <c r="D86" s="74"/>
      <c r="E86" s="75"/>
      <c r="F86" s="56">
        <f>'Per. Dev'!C85</f>
        <v>0</v>
      </c>
      <c r="G86" s="57">
        <f>UCSP!C85</f>
        <v>0</v>
      </c>
      <c r="H86" s="58">
        <f>PEH!C85</f>
        <v>0</v>
      </c>
      <c r="I86" s="58">
        <f>'PR2'!C85</f>
        <v>0</v>
      </c>
      <c r="J86" s="58">
        <f>Immersion!C85</f>
        <v>0</v>
      </c>
      <c r="K86" s="38">
        <f>TVL!C85</f>
        <v>0</v>
      </c>
      <c r="L86" s="28">
        <f t="shared" si="2"/>
        <v>0</v>
      </c>
      <c r="M86" s="27" t="str">
        <f t="shared" si="3"/>
        <v>FAILED</v>
      </c>
    </row>
    <row r="87" spans="1:13" ht="15.75" hidden="1" customHeight="1">
      <c r="A87" s="41">
        <v>13</v>
      </c>
      <c r="B87" s="145">
        <f>NAMES!D20</f>
        <v>0</v>
      </c>
      <c r="C87" s="74"/>
      <c r="D87" s="74"/>
      <c r="E87" s="75"/>
      <c r="F87" s="56">
        <f>'Per. Dev'!C86</f>
        <v>0</v>
      </c>
      <c r="G87" s="57">
        <f>UCSP!C86</f>
        <v>0</v>
      </c>
      <c r="H87" s="58">
        <f>PEH!C86</f>
        <v>0</v>
      </c>
      <c r="I87" s="58">
        <f>'PR2'!C86</f>
        <v>0</v>
      </c>
      <c r="J87" s="58">
        <f>Immersion!C86</f>
        <v>0</v>
      </c>
      <c r="K87" s="38">
        <f>TVL!C86</f>
        <v>0</v>
      </c>
      <c r="L87" s="28">
        <f t="shared" si="2"/>
        <v>0</v>
      </c>
      <c r="M87" s="27" t="str">
        <f t="shared" si="3"/>
        <v>FAILED</v>
      </c>
    </row>
    <row r="88" spans="1:13" ht="15.75" hidden="1" customHeight="1">
      <c r="A88" s="41">
        <v>14</v>
      </c>
      <c r="B88" s="145">
        <f>NAMES!D21</f>
        <v>0</v>
      </c>
      <c r="C88" s="74"/>
      <c r="D88" s="74"/>
      <c r="E88" s="75"/>
      <c r="F88" s="56">
        <f>'Per. Dev'!C87</f>
        <v>0</v>
      </c>
      <c r="G88" s="57">
        <f>UCSP!C87</f>
        <v>0</v>
      </c>
      <c r="H88" s="58">
        <f>PEH!C87</f>
        <v>0</v>
      </c>
      <c r="I88" s="58">
        <f>'PR2'!C87</f>
        <v>0</v>
      </c>
      <c r="J88" s="58">
        <f>Immersion!C87</f>
        <v>0</v>
      </c>
      <c r="K88" s="38">
        <f>TVL!C87</f>
        <v>0</v>
      </c>
      <c r="L88" s="28">
        <f t="shared" si="2"/>
        <v>0</v>
      </c>
      <c r="M88" s="27" t="str">
        <f t="shared" si="3"/>
        <v>FAILED</v>
      </c>
    </row>
    <row r="89" spans="1:13" ht="15.75" hidden="1" customHeight="1">
      <c r="A89" s="41">
        <v>15</v>
      </c>
      <c r="B89" s="145">
        <f>NAMES!D22</f>
        <v>0</v>
      </c>
      <c r="C89" s="74"/>
      <c r="D89" s="74"/>
      <c r="E89" s="75"/>
      <c r="F89" s="56">
        <f>'Per. Dev'!C88</f>
        <v>0</v>
      </c>
      <c r="G89" s="57">
        <f>UCSP!C88</f>
        <v>0</v>
      </c>
      <c r="H89" s="58">
        <f>PEH!C88</f>
        <v>0</v>
      </c>
      <c r="I89" s="58">
        <f>'PR2'!C88</f>
        <v>0</v>
      </c>
      <c r="J89" s="58">
        <f>Immersion!C88</f>
        <v>0</v>
      </c>
      <c r="K89" s="38">
        <f>TVL!C88</f>
        <v>0</v>
      </c>
      <c r="L89" s="28">
        <f t="shared" si="2"/>
        <v>0</v>
      </c>
      <c r="M89" s="27" t="str">
        <f t="shared" si="3"/>
        <v>FAILED</v>
      </c>
    </row>
    <row r="90" spans="1:13" ht="15" hidden="1">
      <c r="A90" s="41">
        <v>16</v>
      </c>
      <c r="B90" s="145">
        <f>NAMES!D23</f>
        <v>0</v>
      </c>
      <c r="C90" s="74"/>
      <c r="D90" s="74"/>
      <c r="E90" s="75"/>
      <c r="F90" s="56">
        <f>'Per. Dev'!C89</f>
        <v>0</v>
      </c>
      <c r="G90" s="57">
        <f>UCSP!C89</f>
        <v>0</v>
      </c>
      <c r="H90" s="58">
        <f>PEH!C89</f>
        <v>0</v>
      </c>
      <c r="I90" s="58">
        <f>'PR2'!C89</f>
        <v>0</v>
      </c>
      <c r="J90" s="58">
        <f>Immersion!C89</f>
        <v>0</v>
      </c>
      <c r="K90" s="38">
        <f>TVL!C89</f>
        <v>0</v>
      </c>
      <c r="L90" s="28">
        <f t="shared" si="2"/>
        <v>0</v>
      </c>
      <c r="M90" s="27" t="str">
        <f t="shared" si="3"/>
        <v>FAILED</v>
      </c>
    </row>
    <row r="91" spans="1:13" ht="15" hidden="1">
      <c r="A91" s="41">
        <v>17</v>
      </c>
      <c r="B91" s="145">
        <f>NAMES!D24</f>
        <v>0</v>
      </c>
      <c r="C91" s="74"/>
      <c r="D91" s="74"/>
      <c r="E91" s="75"/>
      <c r="F91" s="56">
        <f>'Per. Dev'!C90</f>
        <v>0</v>
      </c>
      <c r="G91" s="57">
        <f>UCSP!C90</f>
        <v>0</v>
      </c>
      <c r="H91" s="58">
        <f>PEH!C90</f>
        <v>0</v>
      </c>
      <c r="I91" s="58">
        <f>'PR2'!C90</f>
        <v>0</v>
      </c>
      <c r="J91" s="58">
        <f>Immersion!C90</f>
        <v>0</v>
      </c>
      <c r="K91" s="38">
        <f>TVL!C90</f>
        <v>0</v>
      </c>
      <c r="L91" s="28">
        <f t="shared" si="2"/>
        <v>0</v>
      </c>
      <c r="M91" s="27" t="str">
        <f t="shared" si="3"/>
        <v>FAILED</v>
      </c>
    </row>
    <row r="92" spans="1:13" ht="15" hidden="1">
      <c r="A92" s="41">
        <v>18</v>
      </c>
      <c r="B92" s="145">
        <f>NAMES!D25</f>
        <v>0</v>
      </c>
      <c r="C92" s="74"/>
      <c r="D92" s="74"/>
      <c r="E92" s="75"/>
      <c r="F92" s="56">
        <f>'Per. Dev'!C91</f>
        <v>0</v>
      </c>
      <c r="G92" s="57">
        <f>UCSP!C91</f>
        <v>0</v>
      </c>
      <c r="H92" s="58">
        <f>PEH!C91</f>
        <v>0</v>
      </c>
      <c r="I92" s="58">
        <f>'PR2'!C91</f>
        <v>0</v>
      </c>
      <c r="J92" s="58">
        <f>Immersion!C91</f>
        <v>0</v>
      </c>
      <c r="K92" s="38">
        <f>TVL!C91</f>
        <v>0</v>
      </c>
      <c r="L92" s="28">
        <f t="shared" si="2"/>
        <v>0</v>
      </c>
      <c r="M92" s="27" t="str">
        <f t="shared" si="3"/>
        <v>FAILED</v>
      </c>
    </row>
    <row r="93" spans="1:13" ht="15" hidden="1">
      <c r="A93" s="41">
        <v>19</v>
      </c>
      <c r="B93" s="145">
        <f>NAMES!D26</f>
        <v>0</v>
      </c>
      <c r="C93" s="74"/>
      <c r="D93" s="74"/>
      <c r="E93" s="75"/>
      <c r="F93" s="56">
        <f>'Per. Dev'!C92</f>
        <v>0</v>
      </c>
      <c r="G93" s="57">
        <f>UCSP!C92</f>
        <v>0</v>
      </c>
      <c r="H93" s="58">
        <f>PEH!C92</f>
        <v>0</v>
      </c>
      <c r="I93" s="58">
        <f>'PR2'!C92</f>
        <v>0</v>
      </c>
      <c r="J93" s="58">
        <f>Immersion!C92</f>
        <v>0</v>
      </c>
      <c r="K93" s="38">
        <f>TVL!C92</f>
        <v>0</v>
      </c>
      <c r="L93" s="28">
        <f t="shared" si="2"/>
        <v>0</v>
      </c>
      <c r="M93" s="27" t="str">
        <f t="shared" si="3"/>
        <v>FAILED</v>
      </c>
    </row>
    <row r="94" spans="1:13" ht="15" hidden="1">
      <c r="A94" s="41">
        <v>20</v>
      </c>
      <c r="B94" s="145">
        <f>NAMES!D27</f>
        <v>0</v>
      </c>
      <c r="C94" s="74"/>
      <c r="D94" s="74"/>
      <c r="E94" s="75"/>
      <c r="F94" s="56">
        <f>'Per. Dev'!C93</f>
        <v>0</v>
      </c>
      <c r="G94" s="57">
        <f>UCSP!C93</f>
        <v>0</v>
      </c>
      <c r="H94" s="58">
        <f>PEH!C93</f>
        <v>0</v>
      </c>
      <c r="I94" s="58">
        <f>'PR2'!C93</f>
        <v>0</v>
      </c>
      <c r="J94" s="58">
        <f>Immersion!C93</f>
        <v>0</v>
      </c>
      <c r="K94" s="38">
        <f>TVL!C93</f>
        <v>0</v>
      </c>
      <c r="L94" s="28">
        <f t="shared" si="2"/>
        <v>0</v>
      </c>
      <c r="M94" s="27" t="str">
        <f t="shared" si="3"/>
        <v>FAILED</v>
      </c>
    </row>
    <row r="95" spans="1:13" ht="15" hidden="1">
      <c r="A95" s="41">
        <v>21</v>
      </c>
      <c r="B95" s="145">
        <f>NAMES!D28</f>
        <v>0</v>
      </c>
      <c r="C95" s="74"/>
      <c r="D95" s="74"/>
      <c r="E95" s="75"/>
      <c r="F95" s="56">
        <f>'Per. Dev'!C94</f>
        <v>0</v>
      </c>
      <c r="G95" s="57">
        <f>UCSP!C94</f>
        <v>0</v>
      </c>
      <c r="H95" s="58">
        <f>PEH!C94</f>
        <v>0</v>
      </c>
      <c r="I95" s="58">
        <f>'PR2'!C94</f>
        <v>0</v>
      </c>
      <c r="J95" s="58">
        <f>Immersion!C94</f>
        <v>0</v>
      </c>
      <c r="K95" s="38">
        <f>TVL!C94</f>
        <v>0</v>
      </c>
      <c r="L95" s="28">
        <f t="shared" si="2"/>
        <v>0</v>
      </c>
      <c r="M95" s="27" t="str">
        <f t="shared" si="3"/>
        <v>FAILED</v>
      </c>
    </row>
    <row r="96" spans="1:13" ht="15" hidden="1">
      <c r="A96" s="41">
        <v>22</v>
      </c>
      <c r="B96" s="145">
        <f>NAMES!D29</f>
        <v>0</v>
      </c>
      <c r="C96" s="74"/>
      <c r="D96" s="74"/>
      <c r="E96" s="75"/>
      <c r="F96" s="56">
        <f>'Per. Dev'!C95</f>
        <v>0</v>
      </c>
      <c r="G96" s="57">
        <f>UCSP!C95</f>
        <v>0</v>
      </c>
      <c r="H96" s="58">
        <f>PEH!C95</f>
        <v>0</v>
      </c>
      <c r="I96" s="58">
        <f>'PR2'!C95</f>
        <v>0</v>
      </c>
      <c r="J96" s="58">
        <f>Immersion!C95</f>
        <v>0</v>
      </c>
      <c r="K96" s="38">
        <f>TVL!C95</f>
        <v>0</v>
      </c>
      <c r="L96" s="28">
        <f t="shared" si="2"/>
        <v>0</v>
      </c>
      <c r="M96" s="27" t="str">
        <f t="shared" si="3"/>
        <v>FAILED</v>
      </c>
    </row>
    <row r="97" spans="1:13" ht="15" hidden="1">
      <c r="A97" s="41">
        <v>23</v>
      </c>
      <c r="B97" s="145">
        <f>NAMES!D30</f>
        <v>0</v>
      </c>
      <c r="C97" s="74"/>
      <c r="D97" s="74"/>
      <c r="E97" s="75"/>
      <c r="F97" s="56">
        <f>'Per. Dev'!C96</f>
        <v>0</v>
      </c>
      <c r="G97" s="57">
        <f>UCSP!C96</f>
        <v>0</v>
      </c>
      <c r="H97" s="58">
        <f>PEH!C96</f>
        <v>0</v>
      </c>
      <c r="I97" s="58">
        <f>'PR2'!C96</f>
        <v>0</v>
      </c>
      <c r="J97" s="58">
        <f>Immersion!C96</f>
        <v>0</v>
      </c>
      <c r="K97" s="38">
        <f>TVL!C96</f>
        <v>0</v>
      </c>
      <c r="L97" s="28">
        <f t="shared" si="2"/>
        <v>0</v>
      </c>
      <c r="M97" s="27" t="str">
        <f t="shared" si="3"/>
        <v>FAILED</v>
      </c>
    </row>
    <row r="98" spans="1:13" ht="15" hidden="1">
      <c r="A98" s="41">
        <v>24</v>
      </c>
      <c r="B98" s="145">
        <f>NAMES!D31</f>
        <v>0</v>
      </c>
      <c r="C98" s="74"/>
      <c r="D98" s="74"/>
      <c r="E98" s="75"/>
      <c r="F98" s="56">
        <f>'Per. Dev'!C97</f>
        <v>0</v>
      </c>
      <c r="G98" s="57">
        <f>UCSP!C97</f>
        <v>0</v>
      </c>
      <c r="H98" s="58">
        <f>PEH!C97</f>
        <v>0</v>
      </c>
      <c r="I98" s="58">
        <f>'PR2'!C97</f>
        <v>0</v>
      </c>
      <c r="J98" s="58">
        <f>Immersion!C97</f>
        <v>0</v>
      </c>
      <c r="K98" s="38">
        <f>TVL!C97</f>
        <v>0</v>
      </c>
      <c r="L98" s="28">
        <f t="shared" si="2"/>
        <v>0</v>
      </c>
      <c r="M98" s="27" t="str">
        <f t="shared" si="3"/>
        <v>FAILED</v>
      </c>
    </row>
    <row r="99" spans="1:13" ht="15" hidden="1">
      <c r="A99" s="41">
        <v>25</v>
      </c>
      <c r="B99" s="145">
        <f>NAMES!D32</f>
        <v>0</v>
      </c>
      <c r="C99" s="74"/>
      <c r="D99" s="74"/>
      <c r="E99" s="75"/>
      <c r="F99" s="56">
        <f>'Per. Dev'!C98</f>
        <v>0</v>
      </c>
      <c r="G99" s="57">
        <f>UCSP!C98</f>
        <v>0</v>
      </c>
      <c r="H99" s="58">
        <f>PEH!C98</f>
        <v>0</v>
      </c>
      <c r="I99" s="64">
        <f>'PR2'!C98</f>
        <v>0</v>
      </c>
      <c r="J99" s="58">
        <f>Immersion!C98</f>
        <v>0</v>
      </c>
      <c r="K99" s="38">
        <f>TVL!C98</f>
        <v>0</v>
      </c>
      <c r="L99" s="28">
        <f t="shared" si="2"/>
        <v>0</v>
      </c>
      <c r="M99" s="27" t="str">
        <f t="shared" si="3"/>
        <v>FAILED</v>
      </c>
    </row>
    <row r="100" spans="1:13" ht="15" hidden="1">
      <c r="A100" s="41">
        <v>26</v>
      </c>
      <c r="B100" s="145">
        <f>NAMES!D33</f>
        <v>0</v>
      </c>
      <c r="C100" s="74"/>
      <c r="D100" s="74"/>
      <c r="E100" s="75"/>
      <c r="F100" s="56">
        <f>'Per. Dev'!C99</f>
        <v>0</v>
      </c>
      <c r="G100" s="57">
        <f>UCSP!C99</f>
        <v>0</v>
      </c>
      <c r="H100" s="58">
        <f>PEH!C99</f>
        <v>0</v>
      </c>
      <c r="I100" s="58">
        <f>'PR2'!C99</f>
        <v>0</v>
      </c>
      <c r="J100" s="58">
        <f>Immersion!C99</f>
        <v>0</v>
      </c>
      <c r="K100" s="38">
        <f>TVL!C99</f>
        <v>0</v>
      </c>
      <c r="L100" s="28">
        <f t="shared" si="2"/>
        <v>0</v>
      </c>
      <c r="M100" s="27" t="str">
        <f t="shared" si="3"/>
        <v>FAILED</v>
      </c>
    </row>
    <row r="101" spans="1:13" ht="15" hidden="1">
      <c r="A101" s="41">
        <v>27</v>
      </c>
      <c r="B101" s="145">
        <f>NAMES!D34</f>
        <v>0</v>
      </c>
      <c r="C101" s="74"/>
      <c r="D101" s="74"/>
      <c r="E101" s="75"/>
      <c r="F101" s="56">
        <f>'Per. Dev'!C100</f>
        <v>0</v>
      </c>
      <c r="G101" s="57">
        <f>UCSP!C100</f>
        <v>0</v>
      </c>
      <c r="H101" s="58">
        <f>PEH!C100</f>
        <v>0</v>
      </c>
      <c r="I101" s="58">
        <f>'PR2'!C100</f>
        <v>0</v>
      </c>
      <c r="J101" s="58">
        <f>Immersion!C100</f>
        <v>0</v>
      </c>
      <c r="K101" s="38">
        <f>TVL!C100</f>
        <v>0</v>
      </c>
      <c r="L101" s="28">
        <f t="shared" si="2"/>
        <v>0</v>
      </c>
      <c r="M101" s="27" t="str">
        <f t="shared" si="3"/>
        <v>FAILED</v>
      </c>
    </row>
    <row r="102" spans="1:13" ht="15" hidden="1">
      <c r="A102" s="41">
        <v>28</v>
      </c>
      <c r="B102" s="145">
        <f>NAMES!D35</f>
        <v>0</v>
      </c>
      <c r="C102" s="74"/>
      <c r="D102" s="74"/>
      <c r="E102" s="75"/>
      <c r="F102" s="56">
        <f>'Per. Dev'!C101</f>
        <v>0</v>
      </c>
      <c r="G102" s="57">
        <f>UCSP!C101</f>
        <v>0</v>
      </c>
      <c r="H102" s="58">
        <f>PEH!C101</f>
        <v>0</v>
      </c>
      <c r="I102" s="58">
        <f>'PR2'!C101</f>
        <v>0</v>
      </c>
      <c r="J102" s="58">
        <f>Immersion!C101</f>
        <v>0</v>
      </c>
      <c r="K102" s="38">
        <f>TVL!C101</f>
        <v>0</v>
      </c>
      <c r="L102" s="28">
        <f t="shared" si="2"/>
        <v>0</v>
      </c>
      <c r="M102" s="27" t="str">
        <f t="shared" si="3"/>
        <v>FAILED</v>
      </c>
    </row>
    <row r="103" spans="1:13" ht="15" hidden="1">
      <c r="A103" s="41">
        <v>29</v>
      </c>
      <c r="B103" s="145">
        <f>NAMES!D36</f>
        <v>0</v>
      </c>
      <c r="C103" s="74"/>
      <c r="D103" s="74"/>
      <c r="E103" s="75"/>
      <c r="F103" s="56">
        <f>'Per. Dev'!C102</f>
        <v>0</v>
      </c>
      <c r="G103" s="57">
        <f>UCSP!C102</f>
        <v>0</v>
      </c>
      <c r="H103" s="58">
        <f>PEH!C102</f>
        <v>0</v>
      </c>
      <c r="I103" s="58">
        <f>'PR2'!C102</f>
        <v>0</v>
      </c>
      <c r="J103" s="58">
        <f>Immersion!C102</f>
        <v>0</v>
      </c>
      <c r="K103" s="38">
        <f>TVL!C102</f>
        <v>0</v>
      </c>
      <c r="L103" s="28">
        <f t="shared" si="2"/>
        <v>0</v>
      </c>
      <c r="M103" s="27" t="str">
        <f t="shared" si="3"/>
        <v>FAILED</v>
      </c>
    </row>
    <row r="104" spans="1:13" ht="15" hidden="1">
      <c r="A104" s="41">
        <v>30</v>
      </c>
      <c r="B104" s="145">
        <f>NAMES!D37</f>
        <v>0</v>
      </c>
      <c r="C104" s="74"/>
      <c r="D104" s="74"/>
      <c r="E104" s="75"/>
      <c r="F104" s="56">
        <f>'Per. Dev'!C103</f>
        <v>0</v>
      </c>
      <c r="G104" s="57">
        <f>UCSP!C103</f>
        <v>0</v>
      </c>
      <c r="H104" s="58">
        <f>PEH!C103</f>
        <v>0</v>
      </c>
      <c r="I104" s="58">
        <f>'PR2'!C103</f>
        <v>0</v>
      </c>
      <c r="J104" s="58">
        <f>Immersion!C103</f>
        <v>0</v>
      </c>
      <c r="K104" s="38">
        <f>TVL!C103</f>
        <v>0</v>
      </c>
      <c r="L104" s="28">
        <f t="shared" si="2"/>
        <v>0</v>
      </c>
      <c r="M104" s="27" t="str">
        <f t="shared" si="3"/>
        <v>FAILED</v>
      </c>
    </row>
    <row r="105" spans="1:13" ht="15" hidden="1">
      <c r="A105" s="41">
        <v>31</v>
      </c>
      <c r="B105" s="145">
        <f>NAMES!D38</f>
        <v>0</v>
      </c>
      <c r="C105" s="74"/>
      <c r="D105" s="74"/>
      <c r="E105" s="75"/>
      <c r="F105" s="56">
        <f>'Per. Dev'!C104</f>
        <v>0</v>
      </c>
      <c r="G105" s="57">
        <f>UCSP!C104</f>
        <v>0</v>
      </c>
      <c r="H105" s="58">
        <f>PEH!C104</f>
        <v>0</v>
      </c>
      <c r="I105" s="58">
        <f>'PR2'!C104</f>
        <v>0</v>
      </c>
      <c r="J105" s="58">
        <f>Immersion!C104</f>
        <v>0</v>
      </c>
      <c r="K105" s="38">
        <f>TVL!C104</f>
        <v>0</v>
      </c>
      <c r="L105" s="28">
        <f t="shared" si="2"/>
        <v>0</v>
      </c>
      <c r="M105" s="27" t="str">
        <f t="shared" si="3"/>
        <v>FAILED</v>
      </c>
    </row>
    <row r="106" spans="1:13" ht="15" hidden="1">
      <c r="A106" s="41">
        <v>32</v>
      </c>
      <c r="B106" s="145">
        <f>NAMES!D39</f>
        <v>0</v>
      </c>
      <c r="C106" s="74"/>
      <c r="D106" s="74"/>
      <c r="E106" s="75"/>
      <c r="F106" s="56">
        <f>'Per. Dev'!C105</f>
        <v>0</v>
      </c>
      <c r="G106" s="57">
        <f>UCSP!C105</f>
        <v>0</v>
      </c>
      <c r="H106" s="58">
        <f>PEH!C105</f>
        <v>0</v>
      </c>
      <c r="I106" s="58">
        <f>'PR2'!C105</f>
        <v>0</v>
      </c>
      <c r="J106" s="58">
        <f>Immersion!C105</f>
        <v>0</v>
      </c>
      <c r="K106" s="38">
        <f>TVL!C105</f>
        <v>0</v>
      </c>
      <c r="L106" s="28">
        <f t="shared" si="2"/>
        <v>0</v>
      </c>
      <c r="M106" s="27" t="str">
        <f t="shared" si="3"/>
        <v>FAILED</v>
      </c>
    </row>
    <row r="107" spans="1:13" ht="15" hidden="1">
      <c r="A107" s="41">
        <v>33</v>
      </c>
      <c r="B107" s="145">
        <f>NAMES!D40</f>
        <v>0</v>
      </c>
      <c r="C107" s="74"/>
      <c r="D107" s="74"/>
      <c r="E107" s="75"/>
      <c r="F107" s="56">
        <f>'Per. Dev'!C106</f>
        <v>0</v>
      </c>
      <c r="G107" s="57">
        <f>UCSP!C106</f>
        <v>0</v>
      </c>
      <c r="H107" s="58">
        <f>PEH!C106</f>
        <v>0</v>
      </c>
      <c r="I107" s="58">
        <f>'PR2'!C106</f>
        <v>0</v>
      </c>
      <c r="J107" s="58">
        <f>Immersion!C106</f>
        <v>0</v>
      </c>
      <c r="K107" s="38">
        <f>TVL!C106</f>
        <v>0</v>
      </c>
      <c r="L107" s="28">
        <f t="shared" si="2"/>
        <v>0</v>
      </c>
      <c r="M107" s="27" t="str">
        <f t="shared" si="3"/>
        <v>FAILED</v>
      </c>
    </row>
    <row r="108" spans="1:13" ht="15" hidden="1">
      <c r="A108" s="41">
        <v>34</v>
      </c>
      <c r="B108" s="145">
        <f>NAMES!D41</f>
        <v>0</v>
      </c>
      <c r="C108" s="74"/>
      <c r="D108" s="74"/>
      <c r="E108" s="75"/>
      <c r="F108" s="56">
        <f>'Per. Dev'!C107</f>
        <v>0</v>
      </c>
      <c r="G108" s="57">
        <f>UCSP!C107</f>
        <v>0</v>
      </c>
      <c r="H108" s="58">
        <f>PEH!C107</f>
        <v>0</v>
      </c>
      <c r="I108" s="58">
        <f>'PR2'!C107</f>
        <v>0</v>
      </c>
      <c r="J108" s="58">
        <f>Immersion!C107</f>
        <v>0</v>
      </c>
      <c r="K108" s="38">
        <f>TVL!C107</f>
        <v>0</v>
      </c>
      <c r="L108" s="28">
        <f t="shared" si="2"/>
        <v>0</v>
      </c>
      <c r="M108" s="27" t="str">
        <f t="shared" si="3"/>
        <v>FAILED</v>
      </c>
    </row>
    <row r="109" spans="1:13" ht="15" hidden="1">
      <c r="A109" s="41">
        <v>35</v>
      </c>
      <c r="B109" s="145">
        <f>NAMES!D42</f>
        <v>0</v>
      </c>
      <c r="C109" s="74"/>
      <c r="D109" s="74"/>
      <c r="E109" s="75"/>
      <c r="F109" s="56">
        <f>'Per. Dev'!C108</f>
        <v>0</v>
      </c>
      <c r="G109" s="57">
        <f>UCSP!C108</f>
        <v>0</v>
      </c>
      <c r="H109" s="58">
        <f>PEH!C108</f>
        <v>0</v>
      </c>
      <c r="I109" s="58">
        <f>'PR2'!C108</f>
        <v>0</v>
      </c>
      <c r="J109" s="58">
        <f>Immersion!C108</f>
        <v>0</v>
      </c>
      <c r="K109" s="38">
        <f>TVL!C108</f>
        <v>0</v>
      </c>
      <c r="L109" s="28">
        <f t="shared" si="2"/>
        <v>0</v>
      </c>
      <c r="M109" s="27" t="str">
        <f t="shared" si="3"/>
        <v>FAILED</v>
      </c>
    </row>
    <row r="110" spans="1:13" ht="15" hidden="1">
      <c r="A110" s="41">
        <v>36</v>
      </c>
      <c r="B110" s="145">
        <f>NAMES!D43</f>
        <v>0</v>
      </c>
      <c r="C110" s="74"/>
      <c r="D110" s="74"/>
      <c r="E110" s="75"/>
      <c r="F110" s="56">
        <f>'Per. Dev'!C109</f>
        <v>0</v>
      </c>
      <c r="G110" s="57">
        <f>UCSP!C109</f>
        <v>0</v>
      </c>
      <c r="H110" s="58">
        <f>PEH!C109</f>
        <v>0</v>
      </c>
      <c r="I110" s="58">
        <f>'PR2'!C109</f>
        <v>0</v>
      </c>
      <c r="J110" s="58">
        <f>Immersion!C109</f>
        <v>0</v>
      </c>
      <c r="K110" s="38">
        <f>TVL!C109</f>
        <v>0</v>
      </c>
      <c r="L110" s="28">
        <f t="shared" si="2"/>
        <v>0</v>
      </c>
      <c r="M110" s="27" t="str">
        <f t="shared" si="3"/>
        <v>FAILED</v>
      </c>
    </row>
    <row r="111" spans="1:13" ht="15" hidden="1">
      <c r="A111" s="41">
        <v>37</v>
      </c>
      <c r="B111" s="145">
        <f>NAMES!D44</f>
        <v>0</v>
      </c>
      <c r="C111" s="74"/>
      <c r="D111" s="74"/>
      <c r="E111" s="75"/>
      <c r="F111" s="56">
        <f>'Per. Dev'!C110</f>
        <v>0</v>
      </c>
      <c r="G111" s="57">
        <f>UCSP!C110</f>
        <v>0</v>
      </c>
      <c r="H111" s="58">
        <f>PEH!C110</f>
        <v>0</v>
      </c>
      <c r="I111" s="58">
        <f>'PR2'!C110</f>
        <v>0</v>
      </c>
      <c r="J111" s="58">
        <f>Immersion!C110</f>
        <v>0</v>
      </c>
      <c r="K111" s="38">
        <f>TVL!C110</f>
        <v>0</v>
      </c>
      <c r="L111" s="28">
        <f t="shared" si="2"/>
        <v>0</v>
      </c>
      <c r="M111" s="27" t="str">
        <f t="shared" si="3"/>
        <v>FAILED</v>
      </c>
    </row>
    <row r="112" spans="1:13" ht="15" hidden="1">
      <c r="A112" s="41">
        <v>38</v>
      </c>
      <c r="B112" s="145">
        <f>NAMES!D45</f>
        <v>0</v>
      </c>
      <c r="C112" s="74"/>
      <c r="D112" s="74"/>
      <c r="E112" s="75"/>
      <c r="F112" s="56">
        <f>'Per. Dev'!C111</f>
        <v>0</v>
      </c>
      <c r="G112" s="57">
        <f>UCSP!C111</f>
        <v>0</v>
      </c>
      <c r="H112" s="58">
        <f>PEH!C111</f>
        <v>0</v>
      </c>
      <c r="I112" s="58">
        <f>'PR2'!C111</f>
        <v>0</v>
      </c>
      <c r="J112" s="58">
        <f>Immersion!C111</f>
        <v>0</v>
      </c>
      <c r="K112" s="38">
        <f>TVL!C111</f>
        <v>0</v>
      </c>
      <c r="L112" s="28">
        <f t="shared" si="2"/>
        <v>0</v>
      </c>
      <c r="M112" s="27" t="str">
        <f t="shared" si="3"/>
        <v>FAILED</v>
      </c>
    </row>
    <row r="113" spans="1:13" ht="15" hidden="1">
      <c r="A113" s="41">
        <v>39</v>
      </c>
      <c r="B113" s="145">
        <f>NAMES!D46</f>
        <v>0</v>
      </c>
      <c r="C113" s="74"/>
      <c r="D113" s="74"/>
      <c r="E113" s="75"/>
      <c r="F113" s="56">
        <f>'Per. Dev'!C112</f>
        <v>0</v>
      </c>
      <c r="G113" s="57">
        <f>UCSP!C112</f>
        <v>0</v>
      </c>
      <c r="H113" s="58">
        <f>PEH!C112</f>
        <v>0</v>
      </c>
      <c r="I113" s="58">
        <f>'PR2'!C112</f>
        <v>0</v>
      </c>
      <c r="J113" s="58">
        <f>Immersion!C112</f>
        <v>0</v>
      </c>
      <c r="K113" s="38">
        <f>TVL!C112</f>
        <v>0</v>
      </c>
      <c r="L113" s="28">
        <f t="shared" si="2"/>
        <v>0</v>
      </c>
      <c r="M113" s="27" t="str">
        <f t="shared" si="3"/>
        <v>FAILED</v>
      </c>
    </row>
    <row r="114" spans="1:13" ht="15" hidden="1">
      <c r="A114" s="41">
        <v>40</v>
      </c>
      <c r="B114" s="145">
        <f>NAMES!D47</f>
        <v>0</v>
      </c>
      <c r="C114" s="74"/>
      <c r="D114" s="74"/>
      <c r="E114" s="75"/>
      <c r="F114" s="56">
        <f>'Per. Dev'!C113</f>
        <v>0</v>
      </c>
      <c r="G114" s="57">
        <f>UCSP!C113</f>
        <v>0</v>
      </c>
      <c r="H114" s="58">
        <f>PEH!C113</f>
        <v>0</v>
      </c>
      <c r="I114" s="58">
        <f>'PR2'!C113</f>
        <v>0</v>
      </c>
      <c r="J114" s="58">
        <f>Immersion!C113</f>
        <v>0</v>
      </c>
      <c r="K114" s="38">
        <f>TVL!C113</f>
        <v>0</v>
      </c>
      <c r="L114" s="28">
        <f t="shared" si="2"/>
        <v>0</v>
      </c>
      <c r="M114" s="27" t="str">
        <f t="shared" si="3"/>
        <v>FAILED</v>
      </c>
    </row>
    <row r="115" spans="1:13" ht="15" hidden="1">
      <c r="A115" s="41">
        <v>41</v>
      </c>
      <c r="B115" s="145">
        <f>NAMES!D48</f>
        <v>0</v>
      </c>
      <c r="C115" s="74"/>
      <c r="D115" s="74"/>
      <c r="E115" s="75"/>
      <c r="F115" s="56">
        <f>'Per. Dev'!C114</f>
        <v>0</v>
      </c>
      <c r="G115" s="57">
        <f>UCSP!C114</f>
        <v>0</v>
      </c>
      <c r="H115" s="58">
        <f>PEH!C114</f>
        <v>0</v>
      </c>
      <c r="I115" s="58">
        <f>'PR2'!C114</f>
        <v>0</v>
      </c>
      <c r="J115" s="58">
        <f>Immersion!C114</f>
        <v>0</v>
      </c>
      <c r="K115" s="38">
        <f>TVL!C114</f>
        <v>0</v>
      </c>
      <c r="L115" s="28">
        <f t="shared" si="2"/>
        <v>0</v>
      </c>
      <c r="M115" s="27" t="str">
        <f t="shared" si="3"/>
        <v>FAILED</v>
      </c>
    </row>
    <row r="116" spans="1:13" ht="15" hidden="1">
      <c r="A116" s="41">
        <v>42</v>
      </c>
      <c r="B116" s="145">
        <f>NAMES!D49</f>
        <v>0</v>
      </c>
      <c r="C116" s="74"/>
      <c r="D116" s="74"/>
      <c r="E116" s="75"/>
      <c r="F116" s="56">
        <f>'Per. Dev'!C115</f>
        <v>0</v>
      </c>
      <c r="G116" s="57">
        <f>UCSP!C115</f>
        <v>0</v>
      </c>
      <c r="H116" s="58">
        <f>PEH!C115</f>
        <v>0</v>
      </c>
      <c r="I116" s="58">
        <f>'PR2'!C115</f>
        <v>0</v>
      </c>
      <c r="J116" s="58">
        <f>Immersion!C115</f>
        <v>0</v>
      </c>
      <c r="K116" s="38">
        <f>TVL!C115</f>
        <v>0</v>
      </c>
      <c r="L116" s="28">
        <f t="shared" si="2"/>
        <v>0</v>
      </c>
      <c r="M116" s="27" t="str">
        <f t="shared" si="3"/>
        <v>FAILED</v>
      </c>
    </row>
    <row r="117" spans="1:13" ht="15" hidden="1">
      <c r="A117" s="41">
        <v>43</v>
      </c>
      <c r="B117" s="145">
        <f>NAMES!D50</f>
        <v>0</v>
      </c>
      <c r="C117" s="74"/>
      <c r="D117" s="74"/>
      <c r="E117" s="75"/>
      <c r="F117" s="56">
        <f>'Per. Dev'!C116</f>
        <v>0</v>
      </c>
      <c r="G117" s="57">
        <f>UCSP!C116</f>
        <v>0</v>
      </c>
      <c r="H117" s="58">
        <f>PEH!C116</f>
        <v>0</v>
      </c>
      <c r="I117" s="58">
        <f>'PR2'!C116</f>
        <v>0</v>
      </c>
      <c r="J117" s="58">
        <f>Immersion!C116</f>
        <v>0</v>
      </c>
      <c r="K117" s="38">
        <f>TVL!C116</f>
        <v>0</v>
      </c>
      <c r="L117" s="28">
        <f t="shared" si="2"/>
        <v>0</v>
      </c>
      <c r="M117" s="27" t="str">
        <f t="shared" si="3"/>
        <v>FAILED</v>
      </c>
    </row>
    <row r="118" spans="1:13" ht="15" hidden="1">
      <c r="A118" s="41">
        <v>44</v>
      </c>
      <c r="B118" s="145">
        <f>NAMES!D51</f>
        <v>0</v>
      </c>
      <c r="C118" s="74"/>
      <c r="D118" s="74"/>
      <c r="E118" s="75"/>
      <c r="F118" s="56">
        <f>'Per. Dev'!C117</f>
        <v>0</v>
      </c>
      <c r="G118" s="57">
        <f>UCSP!C117</f>
        <v>0</v>
      </c>
      <c r="H118" s="58">
        <f>PEH!C117</f>
        <v>0</v>
      </c>
      <c r="I118" s="58">
        <f>'PR2'!C117</f>
        <v>0</v>
      </c>
      <c r="J118" s="58">
        <f>Immersion!C117</f>
        <v>0</v>
      </c>
      <c r="K118" s="38">
        <f>TVL!C117</f>
        <v>0</v>
      </c>
      <c r="L118" s="28">
        <f t="shared" si="2"/>
        <v>0</v>
      </c>
      <c r="M118" s="27" t="str">
        <f t="shared" si="3"/>
        <v>FAILED</v>
      </c>
    </row>
    <row r="119" spans="1:13" ht="15" hidden="1">
      <c r="A119" s="41">
        <v>45</v>
      </c>
      <c r="B119" s="145">
        <f>NAMES!D52</f>
        <v>0</v>
      </c>
      <c r="C119" s="74"/>
      <c r="D119" s="74"/>
      <c r="E119" s="75"/>
      <c r="F119" s="56">
        <f>'Per. Dev'!C118</f>
        <v>0</v>
      </c>
      <c r="G119" s="57">
        <f>UCSP!C118</f>
        <v>0</v>
      </c>
      <c r="H119" s="58">
        <f>PEH!C118</f>
        <v>0</v>
      </c>
      <c r="I119" s="58">
        <f>'PR2'!C118</f>
        <v>0</v>
      </c>
      <c r="J119" s="58">
        <f>Immersion!C118</f>
        <v>0</v>
      </c>
      <c r="K119" s="38">
        <f>TVL!C118</f>
        <v>0</v>
      </c>
      <c r="L119" s="28">
        <f t="shared" si="2"/>
        <v>0</v>
      </c>
      <c r="M119" s="27" t="str">
        <f t="shared" si="3"/>
        <v>FAILED</v>
      </c>
    </row>
    <row r="120" spans="1:13" ht="15" hidden="1">
      <c r="A120" s="41">
        <v>46</v>
      </c>
      <c r="B120" s="145">
        <f>NAMES!D53</f>
        <v>0</v>
      </c>
      <c r="C120" s="74"/>
      <c r="D120" s="74"/>
      <c r="E120" s="75"/>
      <c r="F120" s="56">
        <f>'Per. Dev'!C119</f>
        <v>0</v>
      </c>
      <c r="G120" s="57">
        <f>UCSP!C119</f>
        <v>0</v>
      </c>
      <c r="H120" s="58">
        <f>PEH!C119</f>
        <v>0</v>
      </c>
      <c r="I120" s="58">
        <f>'PR2'!C119</f>
        <v>0</v>
      </c>
      <c r="J120" s="58">
        <f>Immersion!C119</f>
        <v>0</v>
      </c>
      <c r="K120" s="38">
        <f>TVL!C119</f>
        <v>0</v>
      </c>
      <c r="L120" s="28">
        <f t="shared" si="2"/>
        <v>0</v>
      </c>
      <c r="M120" s="27" t="str">
        <f t="shared" si="3"/>
        <v>FAILED</v>
      </c>
    </row>
    <row r="121" spans="1:13" ht="15" hidden="1">
      <c r="A121" s="41">
        <v>47</v>
      </c>
      <c r="B121" s="145">
        <f>NAMES!D54</f>
        <v>0</v>
      </c>
      <c r="C121" s="74"/>
      <c r="D121" s="74"/>
      <c r="E121" s="75"/>
      <c r="F121" s="56">
        <f>'Per. Dev'!C120</f>
        <v>0</v>
      </c>
      <c r="G121" s="57">
        <f>UCSP!C120</f>
        <v>0</v>
      </c>
      <c r="H121" s="58">
        <f>PEH!C120</f>
        <v>0</v>
      </c>
      <c r="I121" s="58">
        <f>'PR2'!C120</f>
        <v>0</v>
      </c>
      <c r="J121" s="58">
        <f>Immersion!C120</f>
        <v>0</v>
      </c>
      <c r="K121" s="38">
        <f>TVL!C120</f>
        <v>0</v>
      </c>
      <c r="L121" s="28">
        <f t="shared" si="2"/>
        <v>0</v>
      </c>
      <c r="M121" s="27" t="str">
        <f t="shared" si="3"/>
        <v>FAILED</v>
      </c>
    </row>
    <row r="122" spans="1:13" ht="15" hidden="1">
      <c r="A122" s="41">
        <v>48</v>
      </c>
      <c r="B122" s="145">
        <f>NAMES!D55</f>
        <v>0</v>
      </c>
      <c r="C122" s="74"/>
      <c r="D122" s="74"/>
      <c r="E122" s="75"/>
      <c r="F122" s="56">
        <f>'Per. Dev'!C121</f>
        <v>0</v>
      </c>
      <c r="G122" s="57">
        <f>UCSP!C121</f>
        <v>0</v>
      </c>
      <c r="H122" s="58">
        <f>PEH!C121</f>
        <v>0</v>
      </c>
      <c r="I122" s="58">
        <f>'PR2'!C121</f>
        <v>0</v>
      </c>
      <c r="J122" s="58">
        <f>Immersion!C121</f>
        <v>0</v>
      </c>
      <c r="K122" s="38">
        <f>TVL!C121</f>
        <v>0</v>
      </c>
      <c r="L122" s="28">
        <f t="shared" si="2"/>
        <v>0</v>
      </c>
      <c r="M122" s="27" t="str">
        <f t="shared" si="3"/>
        <v>FAILED</v>
      </c>
    </row>
    <row r="123" spans="1:13" ht="15" hidden="1">
      <c r="A123" s="41">
        <v>49</v>
      </c>
      <c r="B123" s="145">
        <f>NAMES!D56</f>
        <v>0</v>
      </c>
      <c r="C123" s="74"/>
      <c r="D123" s="74"/>
      <c r="E123" s="75"/>
      <c r="F123" s="56">
        <f>'Per. Dev'!C122</f>
        <v>0</v>
      </c>
      <c r="G123" s="57">
        <f>UCSP!C122</f>
        <v>0</v>
      </c>
      <c r="H123" s="58">
        <f>PEH!C122</f>
        <v>0</v>
      </c>
      <c r="I123" s="58">
        <f>'PR2'!C122</f>
        <v>0</v>
      </c>
      <c r="J123" s="58">
        <f>Immersion!C122</f>
        <v>0</v>
      </c>
      <c r="K123" s="38">
        <f>TVL!C122</f>
        <v>0</v>
      </c>
      <c r="L123" s="28">
        <f t="shared" si="2"/>
        <v>0</v>
      </c>
      <c r="M123" s="27" t="str">
        <f t="shared" si="3"/>
        <v>FAILED</v>
      </c>
    </row>
    <row r="124" spans="1:13" ht="15" hidden="1">
      <c r="A124" s="41">
        <v>50</v>
      </c>
      <c r="B124" s="145">
        <f>NAMES!D57</f>
        <v>0</v>
      </c>
      <c r="C124" s="74"/>
      <c r="D124" s="74"/>
      <c r="E124" s="75"/>
      <c r="F124" s="56">
        <f>'Per. Dev'!C123</f>
        <v>0</v>
      </c>
      <c r="G124" s="57">
        <f>UCSP!C123</f>
        <v>0</v>
      </c>
      <c r="H124" s="58">
        <f>PEH!C123</f>
        <v>0</v>
      </c>
      <c r="I124" s="58">
        <f>'PR2'!C123</f>
        <v>0</v>
      </c>
      <c r="J124" s="58">
        <f>Immersion!C123</f>
        <v>0</v>
      </c>
      <c r="K124" s="38">
        <f>TVL!C123</f>
        <v>0</v>
      </c>
      <c r="L124" s="28">
        <f t="shared" si="2"/>
        <v>0</v>
      </c>
      <c r="M124" s="27" t="str">
        <f t="shared" si="3"/>
        <v>FAILED</v>
      </c>
    </row>
    <row r="125" spans="1:13" ht="15" hidden="1">
      <c r="A125" s="41">
        <v>51</v>
      </c>
      <c r="B125" s="145">
        <f>NAMES!D58</f>
        <v>0</v>
      </c>
      <c r="C125" s="74"/>
      <c r="D125" s="74"/>
      <c r="E125" s="75"/>
      <c r="F125" s="56">
        <f>'Per. Dev'!C124</f>
        <v>0</v>
      </c>
      <c r="G125" s="57">
        <f>UCSP!C124</f>
        <v>0</v>
      </c>
      <c r="H125" s="58">
        <f>PEH!C124</f>
        <v>0</v>
      </c>
      <c r="I125" s="58">
        <f>'PR2'!C124</f>
        <v>0</v>
      </c>
      <c r="J125" s="58">
        <f>Immersion!C124</f>
        <v>0</v>
      </c>
      <c r="K125" s="38">
        <f>TVL!C124</f>
        <v>0</v>
      </c>
      <c r="L125" s="28">
        <f t="shared" si="2"/>
        <v>0</v>
      </c>
      <c r="M125" s="27" t="str">
        <f t="shared" si="3"/>
        <v>FAILED</v>
      </c>
    </row>
    <row r="126" spans="1:13" ht="15" hidden="1">
      <c r="A126" s="41">
        <v>52</v>
      </c>
      <c r="B126" s="145">
        <f>NAMES!D59</f>
        <v>0</v>
      </c>
      <c r="C126" s="74"/>
      <c r="D126" s="74"/>
      <c r="E126" s="75"/>
      <c r="F126" s="56">
        <f>'Per. Dev'!C125</f>
        <v>0</v>
      </c>
      <c r="G126" s="57">
        <f>UCSP!C125</f>
        <v>0</v>
      </c>
      <c r="H126" s="58">
        <f>PEH!C125</f>
        <v>0</v>
      </c>
      <c r="I126" s="58">
        <f>'PR2'!C125</f>
        <v>0</v>
      </c>
      <c r="J126" s="58">
        <f>Immersion!C125</f>
        <v>0</v>
      </c>
      <c r="K126" s="38">
        <f>TVL!C125</f>
        <v>0</v>
      </c>
      <c r="L126" s="28">
        <f t="shared" si="2"/>
        <v>0</v>
      </c>
      <c r="M126" s="27" t="str">
        <f t="shared" si="3"/>
        <v>FAILED</v>
      </c>
    </row>
    <row r="127" spans="1:13" ht="15" hidden="1">
      <c r="A127" s="41">
        <v>53</v>
      </c>
      <c r="B127" s="145">
        <f>NAMES!D60</f>
        <v>0</v>
      </c>
      <c r="C127" s="74"/>
      <c r="D127" s="74"/>
      <c r="E127" s="75"/>
      <c r="F127" s="56">
        <f>'Per. Dev'!C126</f>
        <v>0</v>
      </c>
      <c r="G127" s="57">
        <f>UCSP!C126</f>
        <v>0</v>
      </c>
      <c r="H127" s="58">
        <f>PEH!C126</f>
        <v>0</v>
      </c>
      <c r="I127" s="58">
        <f>'PR2'!C126</f>
        <v>0</v>
      </c>
      <c r="J127" s="58">
        <f>Immersion!C126</f>
        <v>0</v>
      </c>
      <c r="K127" s="38">
        <f>TVL!C126</f>
        <v>0</v>
      </c>
      <c r="L127" s="28">
        <f t="shared" si="2"/>
        <v>0</v>
      </c>
      <c r="M127" s="27" t="str">
        <f t="shared" si="3"/>
        <v>FAILED</v>
      </c>
    </row>
    <row r="128" spans="1:13" ht="15" hidden="1">
      <c r="A128" s="41">
        <v>54</v>
      </c>
      <c r="B128" s="145">
        <f>NAMES!D61</f>
        <v>0</v>
      </c>
      <c r="C128" s="74"/>
      <c r="D128" s="74"/>
      <c r="E128" s="75"/>
      <c r="F128" s="56">
        <f>'Per. Dev'!C127</f>
        <v>0</v>
      </c>
      <c r="G128" s="57">
        <f>UCSP!C127</f>
        <v>0</v>
      </c>
      <c r="H128" s="58">
        <f>PEH!C127</f>
        <v>0</v>
      </c>
      <c r="I128" s="58">
        <f>'PR2'!C127</f>
        <v>0</v>
      </c>
      <c r="J128" s="58">
        <f>Immersion!C127</f>
        <v>0</v>
      </c>
      <c r="K128" s="38">
        <f>TVL!C127</f>
        <v>0</v>
      </c>
      <c r="L128" s="28">
        <f t="shared" si="2"/>
        <v>0</v>
      </c>
      <c r="M128" s="27" t="str">
        <f t="shared" si="3"/>
        <v>FAILED</v>
      </c>
    </row>
    <row r="129" spans="1:13" ht="15" hidden="1">
      <c r="A129" s="41">
        <v>55</v>
      </c>
      <c r="B129" s="145">
        <f>NAMES!D62</f>
        <v>0</v>
      </c>
      <c r="C129" s="74"/>
      <c r="D129" s="74"/>
      <c r="E129" s="75"/>
      <c r="F129" s="56">
        <f>'Per. Dev'!C128</f>
        <v>0</v>
      </c>
      <c r="G129" s="57">
        <f>UCSP!C128</f>
        <v>0</v>
      </c>
      <c r="H129" s="58">
        <f>PEH!C128</f>
        <v>0</v>
      </c>
      <c r="I129" s="58">
        <f>'PR2'!C128</f>
        <v>0</v>
      </c>
      <c r="J129" s="58">
        <f>Immersion!C128</f>
        <v>0</v>
      </c>
      <c r="K129" s="38">
        <f>TVL!C128</f>
        <v>0</v>
      </c>
      <c r="L129" s="28">
        <f t="shared" si="2"/>
        <v>0</v>
      </c>
      <c r="M129" s="27" t="str">
        <f t="shared" si="3"/>
        <v>FAILED</v>
      </c>
    </row>
    <row r="130" spans="1:13" ht="15" hidden="1">
      <c r="A130" s="41">
        <v>56</v>
      </c>
      <c r="B130" s="145">
        <f>NAMES!D63</f>
        <v>0</v>
      </c>
      <c r="C130" s="74"/>
      <c r="D130" s="74"/>
      <c r="E130" s="75"/>
      <c r="F130" s="56">
        <f>'Per. Dev'!C129</f>
        <v>0</v>
      </c>
      <c r="G130" s="57">
        <f>UCSP!C129</f>
        <v>0</v>
      </c>
      <c r="H130" s="58">
        <f>PEH!C129</f>
        <v>0</v>
      </c>
      <c r="I130" s="58">
        <f>'PR2'!C129</f>
        <v>0</v>
      </c>
      <c r="J130" s="58">
        <f>Immersion!C129</f>
        <v>0</v>
      </c>
      <c r="K130" s="38">
        <f>TVL!C129</f>
        <v>0</v>
      </c>
      <c r="L130" s="28">
        <f t="shared" si="2"/>
        <v>0</v>
      </c>
      <c r="M130" s="27" t="str">
        <f t="shared" si="3"/>
        <v>FAILED</v>
      </c>
    </row>
    <row r="131" spans="1:13" ht="15" hidden="1">
      <c r="A131" s="41">
        <v>57</v>
      </c>
      <c r="B131" s="145">
        <f>NAMES!D64</f>
        <v>0</v>
      </c>
      <c r="C131" s="74"/>
      <c r="D131" s="74"/>
      <c r="E131" s="75"/>
      <c r="F131" s="56">
        <f>'Per. Dev'!C130</f>
        <v>0</v>
      </c>
      <c r="G131" s="57">
        <f>UCSP!C130</f>
        <v>0</v>
      </c>
      <c r="H131" s="58">
        <f>PEH!C130</f>
        <v>0</v>
      </c>
      <c r="I131" s="58">
        <f>'PR2'!C130</f>
        <v>0</v>
      </c>
      <c r="J131" s="58">
        <f>Immersion!C130</f>
        <v>0</v>
      </c>
      <c r="K131" s="38">
        <f>TVL!C130</f>
        <v>0</v>
      </c>
      <c r="L131" s="28">
        <f t="shared" si="2"/>
        <v>0</v>
      </c>
      <c r="M131" s="27" t="str">
        <f t="shared" si="3"/>
        <v>FAILED</v>
      </c>
    </row>
    <row r="132" spans="1:13" ht="15" hidden="1">
      <c r="A132" s="41">
        <v>58</v>
      </c>
      <c r="B132" s="145">
        <f>NAMES!D65</f>
        <v>0</v>
      </c>
      <c r="C132" s="74"/>
      <c r="D132" s="74"/>
      <c r="E132" s="75"/>
      <c r="F132" s="56">
        <f>'Per. Dev'!C131</f>
        <v>0</v>
      </c>
      <c r="G132" s="57">
        <f>UCSP!C131</f>
        <v>0</v>
      </c>
      <c r="H132" s="58">
        <f>PEH!C131</f>
        <v>0</v>
      </c>
      <c r="I132" s="58">
        <f>'PR2'!C131</f>
        <v>0</v>
      </c>
      <c r="J132" s="58">
        <f>Immersion!C131</f>
        <v>0</v>
      </c>
      <c r="K132" s="38">
        <f>TVL!C131</f>
        <v>0</v>
      </c>
      <c r="L132" s="28">
        <f t="shared" si="2"/>
        <v>0</v>
      </c>
      <c r="M132" s="27" t="str">
        <f t="shared" si="3"/>
        <v>FAILED</v>
      </c>
    </row>
    <row r="133" spans="1:13" ht="15" hidden="1">
      <c r="A133" s="41">
        <v>59</v>
      </c>
      <c r="B133" s="145">
        <f>NAMES!D66</f>
        <v>0</v>
      </c>
      <c r="C133" s="74"/>
      <c r="D133" s="74"/>
      <c r="E133" s="75"/>
      <c r="F133" s="56">
        <f>'Per. Dev'!C132</f>
        <v>0</v>
      </c>
      <c r="G133" s="57">
        <f>UCSP!C132</f>
        <v>0</v>
      </c>
      <c r="H133" s="58">
        <f>PEH!C132</f>
        <v>0</v>
      </c>
      <c r="I133" s="58">
        <f>'PR2'!C132</f>
        <v>0</v>
      </c>
      <c r="J133" s="58">
        <f>Immersion!C132</f>
        <v>0</v>
      </c>
      <c r="K133" s="38">
        <f>TVL!C132</f>
        <v>0</v>
      </c>
      <c r="L133" s="28">
        <f t="shared" si="2"/>
        <v>0</v>
      </c>
      <c r="M133" s="27" t="str">
        <f t="shared" si="3"/>
        <v>FAILED</v>
      </c>
    </row>
    <row r="134" spans="1:13" ht="15" hidden="1">
      <c r="A134" s="41">
        <v>60</v>
      </c>
      <c r="B134" s="145">
        <f>NAMES!D67</f>
        <v>0</v>
      </c>
      <c r="C134" s="74"/>
      <c r="D134" s="74"/>
      <c r="E134" s="75"/>
      <c r="F134" s="56">
        <f>'Per. Dev'!C133</f>
        <v>0</v>
      </c>
      <c r="G134" s="57">
        <f>UCSP!C133</f>
        <v>0</v>
      </c>
      <c r="H134" s="58">
        <f>PEH!C133</f>
        <v>0</v>
      </c>
      <c r="I134" s="58">
        <f>'PR2'!C133</f>
        <v>0</v>
      </c>
      <c r="J134" s="58">
        <f>Immersion!C133</f>
        <v>0</v>
      </c>
      <c r="K134" s="38">
        <f>TVL!C133</f>
        <v>0</v>
      </c>
      <c r="L134" s="28">
        <f t="shared" si="2"/>
        <v>0</v>
      </c>
      <c r="M134" s="27" t="str">
        <f t="shared" si="3"/>
        <v>FAILED</v>
      </c>
    </row>
    <row r="135" spans="1:13" ht="15">
      <c r="A135" s="39"/>
      <c r="B135" s="147"/>
      <c r="C135" s="74"/>
      <c r="D135" s="74"/>
      <c r="E135" s="75"/>
      <c r="F135" s="121"/>
      <c r="G135" s="74"/>
      <c r="H135" s="74"/>
      <c r="I135" s="74"/>
      <c r="J135" s="74"/>
      <c r="K135" s="74"/>
      <c r="L135" s="74"/>
      <c r="M135" s="75"/>
    </row>
    <row r="136" spans="1:13" ht="15">
      <c r="A136" s="41"/>
      <c r="B136" s="151" t="s">
        <v>119</v>
      </c>
      <c r="C136" s="74"/>
      <c r="D136" s="74"/>
      <c r="E136" s="75"/>
      <c r="F136" s="175">
        <f>COUNTIF(F75:F134,"&gt;0") + COUNTIF(F14:F73,"&gt;0")</f>
        <v>52</v>
      </c>
      <c r="G136" s="175">
        <f>COUNTIF(G75:G134,"&gt;0") + COUNTIF(G14:G73,"&gt;0")</f>
        <v>53</v>
      </c>
      <c r="H136" s="175">
        <f t="shared" ref="H136:L136" si="4">COUNTIF(H75:H134,"&gt;0") + COUNTIF(H14:H73,"&gt;0")</f>
        <v>53</v>
      </c>
      <c r="I136" s="175">
        <f t="shared" si="4"/>
        <v>52</v>
      </c>
      <c r="J136" s="175">
        <f t="shared" si="4"/>
        <v>53</v>
      </c>
      <c r="K136" s="175">
        <f t="shared" si="4"/>
        <v>53</v>
      </c>
      <c r="L136" s="175">
        <f t="shared" si="4"/>
        <v>53</v>
      </c>
      <c r="M136" s="41"/>
    </row>
    <row r="137" spans="1:13" ht="15">
      <c r="A137" s="41"/>
      <c r="B137" s="151" t="s">
        <v>120</v>
      </c>
      <c r="C137" s="74"/>
      <c r="D137" s="74"/>
      <c r="E137" s="75"/>
      <c r="F137" s="43">
        <f t="shared" ref="F137:L137" si="5">IFERROR((SUM(F75:F134,F14:F73))/F136,"")</f>
        <v>90.038461538461533</v>
      </c>
      <c r="G137" s="43">
        <f t="shared" si="5"/>
        <v>84.301886792452834</v>
      </c>
      <c r="H137" s="43">
        <f t="shared" si="5"/>
        <v>89.584905660377359</v>
      </c>
      <c r="I137" s="43">
        <f t="shared" si="5"/>
        <v>87</v>
      </c>
      <c r="J137" s="43">
        <f t="shared" si="5"/>
        <v>93.226415094339629</v>
      </c>
      <c r="K137" s="43">
        <f t="shared" si="5"/>
        <v>88.075471698113205</v>
      </c>
      <c r="L137" s="43">
        <f t="shared" si="5"/>
        <v>88.147798742138377</v>
      </c>
      <c r="M137" s="44"/>
    </row>
    <row r="138" spans="1:13" ht="15">
      <c r="A138" s="41"/>
      <c r="B138" s="151" t="s">
        <v>121</v>
      </c>
      <c r="C138" s="74"/>
      <c r="D138" s="74"/>
      <c r="E138" s="75"/>
      <c r="F138" s="41">
        <v>2</v>
      </c>
      <c r="G138" s="41">
        <v>1</v>
      </c>
      <c r="H138" s="41">
        <v>1</v>
      </c>
      <c r="I138" s="41">
        <v>2</v>
      </c>
      <c r="J138" s="41">
        <v>1</v>
      </c>
      <c r="K138" s="41">
        <v>1</v>
      </c>
      <c r="L138" s="41"/>
      <c r="M138" s="41"/>
    </row>
    <row r="139" spans="1:13" ht="15">
      <c r="A139" s="41"/>
      <c r="B139" s="146" t="s">
        <v>122</v>
      </c>
      <c r="C139" s="74"/>
      <c r="D139" s="74"/>
      <c r="E139" s="75"/>
      <c r="F139" s="41"/>
      <c r="G139" s="41"/>
      <c r="H139" s="41"/>
      <c r="I139" s="41"/>
      <c r="J139" s="41"/>
      <c r="K139" s="41"/>
      <c r="L139" s="41"/>
      <c r="M139" s="41"/>
    </row>
    <row r="140" spans="1:13" ht="15">
      <c r="A140" s="41"/>
      <c r="B140" s="146" t="s">
        <v>123</v>
      </c>
      <c r="C140" s="74"/>
      <c r="D140" s="74"/>
      <c r="E140" s="75"/>
      <c r="F140" s="41"/>
      <c r="G140" s="41"/>
      <c r="H140" s="41"/>
      <c r="I140" s="41"/>
      <c r="J140" s="41"/>
      <c r="K140" s="41"/>
      <c r="L140" s="41"/>
      <c r="M140" s="41"/>
    </row>
    <row r="141" spans="1:13" ht="15">
      <c r="A141" s="41"/>
      <c r="B141" s="146" t="s">
        <v>124</v>
      </c>
      <c r="C141" s="74"/>
      <c r="D141" s="74"/>
      <c r="E141" s="75"/>
      <c r="F141" s="41"/>
      <c r="G141" s="41"/>
      <c r="H141" s="41"/>
      <c r="I141" s="41"/>
      <c r="J141" s="41"/>
      <c r="K141" s="41"/>
      <c r="L141" s="41"/>
      <c r="M141" s="41"/>
    </row>
  </sheetData>
  <mergeCells count="154">
    <mergeCell ref="A1:M1"/>
    <mergeCell ref="A2:M2"/>
    <mergeCell ref="A3:M3"/>
    <mergeCell ref="A4:M4"/>
    <mergeCell ref="A5:M5"/>
    <mergeCell ref="A6:M6"/>
    <mergeCell ref="A7:M7"/>
    <mergeCell ref="F10:H10"/>
    <mergeCell ref="F11:F12"/>
    <mergeCell ref="G11:G12"/>
    <mergeCell ref="H11:H12"/>
    <mergeCell ref="I11:I12"/>
    <mergeCell ref="J11:J12"/>
    <mergeCell ref="K11:K12"/>
    <mergeCell ref="F13:M13"/>
    <mergeCell ref="F8:I8"/>
    <mergeCell ref="J8:K8"/>
    <mergeCell ref="F9:G9"/>
    <mergeCell ref="H9:K9"/>
    <mergeCell ref="I10:J10"/>
    <mergeCell ref="L10:L12"/>
    <mergeCell ref="M10:M12"/>
    <mergeCell ref="A8:A12"/>
    <mergeCell ref="B8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123:E123"/>
    <mergeCell ref="B124:E124"/>
    <mergeCell ref="B125:E125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26:E126"/>
    <mergeCell ref="B127:E127"/>
    <mergeCell ref="B128:E128"/>
    <mergeCell ref="B129:E129"/>
    <mergeCell ref="B136:E136"/>
    <mergeCell ref="B137:E137"/>
    <mergeCell ref="B138:E138"/>
    <mergeCell ref="B139:E139"/>
    <mergeCell ref="B140:E140"/>
    <mergeCell ref="B141:E141"/>
    <mergeCell ref="B130:E130"/>
    <mergeCell ref="B131:E131"/>
    <mergeCell ref="B132:E132"/>
    <mergeCell ref="B133:E133"/>
    <mergeCell ref="B134:E134"/>
    <mergeCell ref="B135:E135"/>
    <mergeCell ref="F135:M135"/>
    <mergeCell ref="A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</mergeCells>
  <conditionalFormatting sqref="F14:L134">
    <cfRule type="cellIs" dxfId="3" priority="1" operator="lessThan">
      <formula>74.99</formula>
    </cfRule>
  </conditionalFormatting>
  <conditionalFormatting sqref="M74">
    <cfRule type="cellIs" dxfId="2" priority="2" operator="equal">
      <formula>"FAILED"</formula>
    </cfRule>
  </conditionalFormatting>
  <pageMargins left="0.7" right="0.7" top="0.75" bottom="0.75" header="0" footer="0"/>
  <pageSetup paperSize="9" scale="57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1"/>
  <sheetViews>
    <sheetView showZeros="0" topLeftCell="A45" workbookViewId="0">
      <selection activeCell="A62" sqref="A62:XFD73"/>
    </sheetView>
  </sheetViews>
  <sheetFormatPr defaultColWidth="12.5703125" defaultRowHeight="15.75" customHeight="1"/>
  <cols>
    <col min="1" max="1" width="3.42578125" customWidth="1"/>
    <col min="2" max="2" width="10.42578125" customWidth="1"/>
    <col min="3" max="3" width="3" customWidth="1"/>
    <col min="4" max="5" width="8" customWidth="1"/>
    <col min="6" max="10" width="5.85546875" customWidth="1"/>
    <col min="11" max="11" width="10.140625" customWidth="1"/>
    <col min="12" max="12" width="7.5703125" customWidth="1"/>
    <col min="13" max="13" width="14.85546875" customWidth="1"/>
  </cols>
  <sheetData>
    <row r="1" spans="1:13" ht="15">
      <c r="A1" s="122" t="s">
        <v>105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ht="15">
      <c r="A2" s="122" t="s">
        <v>106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ht="15">
      <c r="A3" s="165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3" ht="26.25">
      <c r="A4" s="166" t="s">
        <v>107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ht="15">
      <c r="A5" s="122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3" ht="18.75">
      <c r="A6" s="124" t="s">
        <v>130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</row>
    <row r="7" spans="1:13" ht="15">
      <c r="A7" s="122" t="s">
        <v>109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</row>
    <row r="8" spans="1:13" ht="20.25" customHeight="1">
      <c r="A8" s="125"/>
      <c r="B8" s="128" t="s">
        <v>110</v>
      </c>
      <c r="C8" s="94"/>
      <c r="D8" s="94"/>
      <c r="E8" s="131"/>
      <c r="F8" s="155" t="s">
        <v>131</v>
      </c>
      <c r="G8" s="71"/>
      <c r="H8" s="71"/>
      <c r="I8" s="72"/>
      <c r="J8" s="156" t="str">
        <f>NAMES!C1</f>
        <v>12- TVL2</v>
      </c>
      <c r="K8" s="72"/>
      <c r="L8" s="51" t="s">
        <v>132</v>
      </c>
      <c r="M8" s="52"/>
    </row>
    <row r="9" spans="1:13" ht="15">
      <c r="A9" s="139"/>
      <c r="B9" s="86"/>
      <c r="C9" s="86"/>
      <c r="D9" s="86"/>
      <c r="E9" s="162"/>
      <c r="F9" s="170" t="s">
        <v>117</v>
      </c>
      <c r="G9" s="72"/>
      <c r="H9" s="171" t="s">
        <v>143</v>
      </c>
      <c r="I9" s="71"/>
      <c r="J9" s="71"/>
      <c r="K9" s="172"/>
      <c r="L9" s="53" t="s">
        <v>133</v>
      </c>
      <c r="M9" s="54" t="s">
        <v>3</v>
      </c>
    </row>
    <row r="10" spans="1:13" ht="14.25" customHeight="1">
      <c r="A10" s="139"/>
      <c r="B10" s="86"/>
      <c r="C10" s="86"/>
      <c r="D10" s="86"/>
      <c r="E10" s="162"/>
      <c r="F10" s="160" t="s">
        <v>134</v>
      </c>
      <c r="G10" s="71"/>
      <c r="H10" s="72"/>
      <c r="I10" s="160" t="s">
        <v>135</v>
      </c>
      <c r="J10" s="72"/>
      <c r="K10" s="55" t="s">
        <v>136</v>
      </c>
      <c r="L10" s="163" t="s">
        <v>137</v>
      </c>
      <c r="M10" s="163" t="s">
        <v>96</v>
      </c>
    </row>
    <row r="11" spans="1:13" ht="14.25" customHeight="1">
      <c r="A11" s="139"/>
      <c r="B11" s="86"/>
      <c r="C11" s="86"/>
      <c r="D11" s="86"/>
      <c r="E11" s="162"/>
      <c r="F11" s="167" t="s">
        <v>138</v>
      </c>
      <c r="G11" s="167" t="s">
        <v>139</v>
      </c>
      <c r="H11" s="167" t="s">
        <v>140</v>
      </c>
      <c r="I11" s="167" t="s">
        <v>141</v>
      </c>
      <c r="J11" s="167" t="s">
        <v>142</v>
      </c>
      <c r="K11" s="168" t="s">
        <v>3</v>
      </c>
      <c r="L11" s="139"/>
      <c r="M11" s="139"/>
    </row>
    <row r="12" spans="1:13" ht="22.5" customHeight="1">
      <c r="A12" s="140"/>
      <c r="B12" s="129"/>
      <c r="C12" s="129"/>
      <c r="D12" s="129"/>
      <c r="E12" s="133"/>
      <c r="F12" s="140"/>
      <c r="G12" s="140"/>
      <c r="H12" s="140"/>
      <c r="I12" s="140"/>
      <c r="J12" s="140"/>
      <c r="K12" s="140"/>
      <c r="L12" s="140"/>
      <c r="M12" s="140"/>
    </row>
    <row r="13" spans="1:13" ht="15">
      <c r="A13" s="23"/>
      <c r="B13" s="164" t="s">
        <v>12</v>
      </c>
      <c r="C13" s="136"/>
      <c r="D13" s="136"/>
      <c r="E13" s="137"/>
      <c r="F13" s="152"/>
      <c r="G13" s="153"/>
      <c r="H13" s="153"/>
      <c r="I13" s="153"/>
      <c r="J13" s="153"/>
      <c r="K13" s="153"/>
      <c r="L13" s="153"/>
      <c r="M13" s="154"/>
    </row>
    <row r="14" spans="1:13" ht="15.75" customHeight="1">
      <c r="A14" s="41" cm="1">
        <f t="array" ref="A14:A73">_xlfn.SEQUENCE(60,1,1,1)</f>
        <v>1</v>
      </c>
      <c r="B14" s="169" t="str">
        <f>NAMES!C8</f>
        <v>Anderson, Levi</v>
      </c>
      <c r="C14" s="74"/>
      <c r="D14" s="74"/>
      <c r="E14" s="75"/>
      <c r="F14" s="56">
        <f>'Per. Dev'!D13</f>
        <v>92</v>
      </c>
      <c r="G14" s="57">
        <f>UCSP!D13</f>
        <v>89</v>
      </c>
      <c r="H14" s="58">
        <f>PEH!D13</f>
        <v>87</v>
      </c>
      <c r="I14" s="58">
        <f>'PR2'!D13</f>
        <v>89</v>
      </c>
      <c r="J14" s="58">
        <f>Immersion!D13</f>
        <v>90</v>
      </c>
      <c r="K14" s="38">
        <f>TVL!D13</f>
        <v>90</v>
      </c>
      <c r="L14" s="28">
        <f t="shared" ref="L14:L73" si="0">IFERROR(AVERAGE(F14:K14),"")</f>
        <v>89.5</v>
      </c>
      <c r="M14" s="27" t="str">
        <f t="shared" ref="M14:M73" si="1">IF(L14="","",IF(L14&gt;=75,"PASSED","FAILED"))</f>
        <v>PASSED</v>
      </c>
    </row>
    <row r="15" spans="1:13" ht="15.75" customHeight="1">
      <c r="A15" s="41">
        <v>2</v>
      </c>
      <c r="B15" s="169" t="str">
        <f>NAMES!C9</f>
        <v>Barnes, Kyle</v>
      </c>
      <c r="C15" s="74"/>
      <c r="D15" s="74"/>
      <c r="E15" s="75"/>
      <c r="F15" s="56">
        <f>'Per. Dev'!D14</f>
        <v>90</v>
      </c>
      <c r="G15" s="57">
        <f>UCSP!D14</f>
        <v>80</v>
      </c>
      <c r="H15" s="58">
        <f>PEH!D14</f>
        <v>90</v>
      </c>
      <c r="I15" s="58">
        <f>'PR2'!D14</f>
        <v>86</v>
      </c>
      <c r="J15" s="58">
        <f>Immersion!D14</f>
        <v>85</v>
      </c>
      <c r="K15" s="38">
        <f>TVL!D14</f>
        <v>84</v>
      </c>
      <c r="L15" s="28">
        <f t="shared" si="0"/>
        <v>85.833333333333329</v>
      </c>
      <c r="M15" s="27" t="str">
        <f t="shared" si="1"/>
        <v>PASSED</v>
      </c>
    </row>
    <row r="16" spans="1:13" ht="15.75" customHeight="1">
      <c r="A16" s="41">
        <v>3</v>
      </c>
      <c r="B16" s="169" t="str">
        <f>NAMES!C10</f>
        <v>Bennett, Jackson</v>
      </c>
      <c r="C16" s="74"/>
      <c r="D16" s="74"/>
      <c r="E16" s="75"/>
      <c r="F16" s="56">
        <f>'Per. Dev'!D15</f>
        <v>92</v>
      </c>
      <c r="G16" s="57">
        <f>UCSP!D15</f>
        <v>82</v>
      </c>
      <c r="H16" s="58">
        <f>PEH!D15</f>
        <v>98</v>
      </c>
      <c r="I16" s="58">
        <f>'PR2'!D15</f>
        <v>88</v>
      </c>
      <c r="J16" s="58">
        <f>Immersion!D15</f>
        <v>91</v>
      </c>
      <c r="K16" s="38">
        <f>TVL!D15</f>
        <v>88</v>
      </c>
      <c r="L16" s="28">
        <f t="shared" si="0"/>
        <v>89.833333333333329</v>
      </c>
      <c r="M16" s="27" t="str">
        <f t="shared" si="1"/>
        <v>PASSED</v>
      </c>
    </row>
    <row r="17" spans="1:13" ht="15.75" customHeight="1">
      <c r="A17" s="41">
        <v>4</v>
      </c>
      <c r="B17" s="169" t="str">
        <f>NAMES!C11</f>
        <v>Brooks, Christian</v>
      </c>
      <c r="C17" s="74"/>
      <c r="D17" s="74"/>
      <c r="E17" s="75"/>
      <c r="F17" s="56">
        <f>'Per. Dev'!D16</f>
        <v>91</v>
      </c>
      <c r="G17" s="57">
        <f>UCSP!D16</f>
        <v>82</v>
      </c>
      <c r="H17" s="58">
        <f>PEH!D16</f>
        <v>98</v>
      </c>
      <c r="I17" s="58">
        <f>'PR2'!D16</f>
        <v>90</v>
      </c>
      <c r="J17" s="58">
        <f>Immersion!D16</f>
        <v>92</v>
      </c>
      <c r="K17" s="38">
        <f>TVL!D16</f>
        <v>92</v>
      </c>
      <c r="L17" s="28">
        <f t="shared" si="0"/>
        <v>90.833333333333329</v>
      </c>
      <c r="M17" s="27" t="str">
        <f t="shared" si="1"/>
        <v>PASSED</v>
      </c>
    </row>
    <row r="18" spans="1:13" ht="15.75" customHeight="1">
      <c r="A18" s="41">
        <v>5</v>
      </c>
      <c r="B18" s="169" t="str">
        <f>NAMES!C12</f>
        <v>Butler, Ryan</v>
      </c>
      <c r="C18" s="74"/>
      <c r="D18" s="74"/>
      <c r="E18" s="75"/>
      <c r="F18" s="56">
        <f>'Per. Dev'!D17</f>
        <v>90</v>
      </c>
      <c r="G18" s="57">
        <f>UCSP!D17</f>
        <v>80</v>
      </c>
      <c r="H18" s="58">
        <f>PEH!D17</f>
        <v>90</v>
      </c>
      <c r="I18" s="58">
        <f>'PR2'!D17</f>
        <v>84</v>
      </c>
      <c r="J18" s="58">
        <f>Immersion!D17</f>
        <v>88</v>
      </c>
      <c r="K18" s="38">
        <f>TVL!D17</f>
        <v>98</v>
      </c>
      <c r="L18" s="28">
        <f t="shared" si="0"/>
        <v>88.333333333333329</v>
      </c>
      <c r="M18" s="27" t="str">
        <f t="shared" si="1"/>
        <v>PASSED</v>
      </c>
    </row>
    <row r="19" spans="1:13" ht="15.75" customHeight="1">
      <c r="A19" s="41">
        <v>6</v>
      </c>
      <c r="B19" s="169" t="str">
        <f>NAMES!C13</f>
        <v>Clark, Daniel</v>
      </c>
      <c r="C19" s="74"/>
      <c r="D19" s="74"/>
      <c r="E19" s="75"/>
      <c r="F19" s="56">
        <f>'Per. Dev'!D18</f>
        <v>92</v>
      </c>
      <c r="G19" s="57">
        <f>UCSP!D18</f>
        <v>85</v>
      </c>
      <c r="H19" s="58">
        <f>PEH!D18</f>
        <v>97</v>
      </c>
      <c r="I19" s="58">
        <f>'PR2'!D18</f>
        <v>85</v>
      </c>
      <c r="J19" s="58">
        <f>Immersion!D18</f>
        <v>88</v>
      </c>
      <c r="K19" s="38">
        <f>TVL!D18</f>
        <v>93</v>
      </c>
      <c r="L19" s="28">
        <f t="shared" si="0"/>
        <v>90</v>
      </c>
      <c r="M19" s="27" t="str">
        <f t="shared" si="1"/>
        <v>PASSED</v>
      </c>
    </row>
    <row r="20" spans="1:13" ht="15.75" customHeight="1">
      <c r="A20" s="41">
        <v>7</v>
      </c>
      <c r="B20" s="169" t="str">
        <f>NAMES!C14</f>
        <v>Cole, Alexander</v>
      </c>
      <c r="C20" s="74"/>
      <c r="D20" s="74"/>
      <c r="E20" s="75"/>
      <c r="F20" s="56">
        <f>'Per. Dev'!D19</f>
        <v>0</v>
      </c>
      <c r="G20" s="57">
        <f>UCSP!D19</f>
        <v>0</v>
      </c>
      <c r="H20" s="58">
        <f>PEH!D19</f>
        <v>0</v>
      </c>
      <c r="I20" s="58">
        <f>'PR2'!D19</f>
        <v>0</v>
      </c>
      <c r="J20" s="58">
        <f>Immersion!D19</f>
        <v>0</v>
      </c>
      <c r="K20" s="38">
        <f>TVL!D19</f>
        <v>0</v>
      </c>
      <c r="L20" s="28">
        <f t="shared" si="0"/>
        <v>0</v>
      </c>
      <c r="M20" s="27" t="str">
        <f t="shared" si="1"/>
        <v>FAILED</v>
      </c>
    </row>
    <row r="21" spans="1:13" ht="15.75" customHeight="1">
      <c r="A21" s="41">
        <v>8</v>
      </c>
      <c r="B21" s="169" t="str">
        <f>NAMES!C15</f>
        <v>Coleman, Thomas</v>
      </c>
      <c r="C21" s="74"/>
      <c r="D21" s="74"/>
      <c r="E21" s="75"/>
      <c r="F21" s="56">
        <f>'Per. Dev'!D20</f>
        <v>96</v>
      </c>
      <c r="G21" s="57">
        <f>UCSP!D20</f>
        <v>88</v>
      </c>
      <c r="H21" s="58">
        <f>PEH!D20</f>
        <v>98</v>
      </c>
      <c r="I21" s="58">
        <f>'PR2'!D20</f>
        <v>88</v>
      </c>
      <c r="J21" s="58">
        <f>Immersion!D20</f>
        <v>93</v>
      </c>
      <c r="K21" s="38">
        <f>TVL!D20</f>
        <v>95</v>
      </c>
      <c r="L21" s="28">
        <f t="shared" si="0"/>
        <v>93</v>
      </c>
      <c r="M21" s="27" t="str">
        <f t="shared" si="1"/>
        <v>PASSED</v>
      </c>
    </row>
    <row r="22" spans="1:13" ht="15.75" customHeight="1">
      <c r="A22" s="41">
        <v>9</v>
      </c>
      <c r="B22" s="169" t="str">
        <f>NAMES!C16</f>
        <v>Cox, Anthony</v>
      </c>
      <c r="C22" s="74"/>
      <c r="D22" s="74"/>
      <c r="E22" s="75"/>
      <c r="F22" s="56">
        <f>'Per. Dev'!D21</f>
        <v>91</v>
      </c>
      <c r="G22" s="57">
        <f>UCSP!D21</f>
        <v>88</v>
      </c>
      <c r="H22" s="58">
        <f>PEH!D21</f>
        <v>98</v>
      </c>
      <c r="I22" s="58">
        <f>'PR2'!D21</f>
        <v>88</v>
      </c>
      <c r="J22" s="58">
        <f>Immersion!D21</f>
        <v>92</v>
      </c>
      <c r="K22" s="38">
        <f>TVL!D21</f>
        <v>92</v>
      </c>
      <c r="L22" s="28">
        <f t="shared" si="0"/>
        <v>91.5</v>
      </c>
      <c r="M22" s="27" t="str">
        <f t="shared" si="1"/>
        <v>PASSED</v>
      </c>
    </row>
    <row r="23" spans="1:13" ht="15.75" customHeight="1">
      <c r="A23" s="41">
        <v>10</v>
      </c>
      <c r="B23" s="169" t="str">
        <f>NAMES!C17</f>
        <v>Dixon, Samuel</v>
      </c>
      <c r="C23" s="74"/>
      <c r="D23" s="74"/>
      <c r="E23" s="75"/>
      <c r="F23" s="56">
        <f>'Per. Dev'!D22</f>
        <v>0</v>
      </c>
      <c r="G23" s="57">
        <f>UCSP!D22</f>
        <v>80</v>
      </c>
      <c r="H23" s="58">
        <f>PEH!D22</f>
        <v>89</v>
      </c>
      <c r="I23" s="58">
        <f>'PR2'!D22</f>
        <v>86</v>
      </c>
      <c r="J23" s="58">
        <f>Immersion!D22</f>
        <v>91</v>
      </c>
      <c r="K23" s="38">
        <f>TVL!D22</f>
        <v>90</v>
      </c>
      <c r="L23" s="28">
        <f t="shared" si="0"/>
        <v>72.666666666666671</v>
      </c>
      <c r="M23" s="27" t="str">
        <f t="shared" si="1"/>
        <v>FAILED</v>
      </c>
    </row>
    <row r="24" spans="1:13" ht="15.75" customHeight="1">
      <c r="A24" s="41">
        <v>11</v>
      </c>
      <c r="B24" s="169" t="str">
        <f>NAMES!C18</f>
        <v>Evans, Tyler</v>
      </c>
      <c r="C24" s="74"/>
      <c r="D24" s="74"/>
      <c r="E24" s="75"/>
      <c r="F24" s="56">
        <f>'Per. Dev'!D23</f>
        <v>90</v>
      </c>
      <c r="G24" s="57">
        <f>UCSP!D23</f>
        <v>82</v>
      </c>
      <c r="H24" s="58">
        <f>PEH!D23</f>
        <v>89</v>
      </c>
      <c r="I24" s="58">
        <f>'PR2'!D23</f>
        <v>86</v>
      </c>
      <c r="J24" s="58">
        <f>Immersion!D23</f>
        <v>86</v>
      </c>
      <c r="K24" s="38">
        <f>TVL!D23</f>
        <v>90</v>
      </c>
      <c r="L24" s="28">
        <f t="shared" si="0"/>
        <v>87.166666666666671</v>
      </c>
      <c r="M24" s="27" t="str">
        <f t="shared" si="1"/>
        <v>PASSED</v>
      </c>
    </row>
    <row r="25" spans="1:13" ht="15.75" customHeight="1">
      <c r="A25" s="41">
        <v>12</v>
      </c>
      <c r="B25" s="169" t="str">
        <f>NAMES!C19</f>
        <v>Foster, Sebastian</v>
      </c>
      <c r="C25" s="74"/>
      <c r="D25" s="74"/>
      <c r="E25" s="75"/>
      <c r="F25" s="56">
        <f>'Per. Dev'!D24</f>
        <v>89</v>
      </c>
      <c r="G25" s="57">
        <f>UCSP!D24</f>
        <v>82</v>
      </c>
      <c r="H25" s="58">
        <f>PEH!D24</f>
        <v>91</v>
      </c>
      <c r="I25" s="58">
        <f>'PR2'!D24</f>
        <v>89</v>
      </c>
      <c r="J25" s="58">
        <f>Immersion!D24</f>
        <v>92</v>
      </c>
      <c r="K25" s="38">
        <f>TVL!D24</f>
        <v>92</v>
      </c>
      <c r="L25" s="28">
        <f t="shared" si="0"/>
        <v>89.166666666666671</v>
      </c>
      <c r="M25" s="27" t="str">
        <f t="shared" si="1"/>
        <v>PASSED</v>
      </c>
    </row>
    <row r="26" spans="1:13" ht="15.75" customHeight="1">
      <c r="A26" s="41">
        <v>13</v>
      </c>
      <c r="B26" s="169" t="str">
        <f>NAMES!C20</f>
        <v>Foster, Zachary</v>
      </c>
      <c r="C26" s="74"/>
      <c r="D26" s="74"/>
      <c r="E26" s="75"/>
      <c r="F26" s="56">
        <f>'Per. Dev'!D25</f>
        <v>92</v>
      </c>
      <c r="G26" s="57">
        <f>UCSP!D25</f>
        <v>82</v>
      </c>
      <c r="H26" s="58">
        <f>PEH!D25</f>
        <v>90</v>
      </c>
      <c r="I26" s="58">
        <f>'PR2'!D25</f>
        <v>88</v>
      </c>
      <c r="J26" s="58">
        <f>Immersion!D25</f>
        <v>91</v>
      </c>
      <c r="K26" s="38">
        <f>TVL!D25</f>
        <v>90</v>
      </c>
      <c r="L26" s="28">
        <f t="shared" si="0"/>
        <v>88.833333333333329</v>
      </c>
      <c r="M26" s="27" t="str">
        <f t="shared" si="1"/>
        <v>PASSED</v>
      </c>
    </row>
    <row r="27" spans="1:13" ht="15.75" customHeight="1">
      <c r="A27" s="41">
        <v>14</v>
      </c>
      <c r="B27" s="169" t="str">
        <f>NAMES!C21</f>
        <v>Griffin, Matthew</v>
      </c>
      <c r="C27" s="74"/>
      <c r="D27" s="74"/>
      <c r="E27" s="75"/>
      <c r="F27" s="56">
        <f>'Per. Dev'!D26</f>
        <v>93</v>
      </c>
      <c r="G27" s="57">
        <f>UCSP!D26</f>
        <v>82</v>
      </c>
      <c r="H27" s="58">
        <f>PEH!D26</f>
        <v>91</v>
      </c>
      <c r="I27" s="58">
        <f>'PR2'!D26</f>
        <v>89</v>
      </c>
      <c r="J27" s="58">
        <f>Immersion!D26</f>
        <v>93</v>
      </c>
      <c r="K27" s="38">
        <f>TVL!D26</f>
        <v>91</v>
      </c>
      <c r="L27" s="28">
        <f t="shared" si="0"/>
        <v>89.833333333333329</v>
      </c>
      <c r="M27" s="27" t="str">
        <f t="shared" si="1"/>
        <v>PASSED</v>
      </c>
    </row>
    <row r="28" spans="1:13" ht="15.75" customHeight="1">
      <c r="A28" s="41">
        <v>15</v>
      </c>
      <c r="B28" s="169" t="str">
        <f>NAMES!C22</f>
        <v>Hayes, Gabriel</v>
      </c>
      <c r="C28" s="74"/>
      <c r="D28" s="74"/>
      <c r="E28" s="75"/>
      <c r="F28" s="56">
        <f>'Per. Dev'!D27</f>
        <v>92</v>
      </c>
      <c r="G28" s="57">
        <f>UCSP!D27</f>
        <v>87</v>
      </c>
      <c r="H28" s="58">
        <f>PEH!D27</f>
        <v>98</v>
      </c>
      <c r="I28" s="58">
        <f>'PR2'!D27</f>
        <v>89</v>
      </c>
      <c r="J28" s="58">
        <f>Immersion!D27</f>
        <v>93</v>
      </c>
      <c r="K28" s="38">
        <f>TVL!D27</f>
        <v>98</v>
      </c>
      <c r="L28" s="28">
        <f t="shared" si="0"/>
        <v>92.833333333333329</v>
      </c>
      <c r="M28" s="27" t="str">
        <f t="shared" si="1"/>
        <v>PASSED</v>
      </c>
    </row>
    <row r="29" spans="1:13" ht="15.75" customHeight="1">
      <c r="A29" s="41">
        <v>16</v>
      </c>
      <c r="B29" s="169" t="str">
        <f>NAMES!C23</f>
        <v>Hayes, Timothy</v>
      </c>
      <c r="C29" s="74"/>
      <c r="D29" s="74"/>
      <c r="E29" s="75"/>
      <c r="F29" s="56">
        <f>'Per. Dev'!D28</f>
        <v>92</v>
      </c>
      <c r="G29" s="57">
        <f>UCSP!D28</f>
        <v>86</v>
      </c>
      <c r="H29" s="58">
        <f>PEH!D28</f>
        <v>97</v>
      </c>
      <c r="I29" s="58">
        <f>'PR2'!D28</f>
        <v>86</v>
      </c>
      <c r="J29" s="58">
        <f>Immersion!D28</f>
        <v>95</v>
      </c>
      <c r="K29" s="38">
        <f>TVL!D28</f>
        <v>98</v>
      </c>
      <c r="L29" s="28">
        <f t="shared" si="0"/>
        <v>92.333333333333329</v>
      </c>
      <c r="M29" s="27" t="str">
        <f t="shared" si="1"/>
        <v>PASSED</v>
      </c>
    </row>
    <row r="30" spans="1:13" ht="15.75" customHeight="1">
      <c r="A30" s="41">
        <v>17</v>
      </c>
      <c r="B30" s="145" t="str">
        <f>NAMES!C24</f>
        <v>Hughes, James</v>
      </c>
      <c r="C30" s="74"/>
      <c r="D30" s="74"/>
      <c r="E30" s="75"/>
      <c r="F30" s="56">
        <f>'Per. Dev'!D29</f>
        <v>90</v>
      </c>
      <c r="G30" s="57">
        <f>UCSP!D29</f>
        <v>82</v>
      </c>
      <c r="H30" s="57">
        <f>PEH!D29</f>
        <v>90</v>
      </c>
      <c r="I30" s="58">
        <f>'PR2'!D29</f>
        <v>87</v>
      </c>
      <c r="J30" s="58">
        <f>Immersion!D29</f>
        <v>90</v>
      </c>
      <c r="K30" s="38">
        <f>TVL!D29</f>
        <v>90</v>
      </c>
      <c r="L30" s="28">
        <f t="shared" si="0"/>
        <v>88.166666666666671</v>
      </c>
      <c r="M30" s="27" t="str">
        <f t="shared" si="1"/>
        <v>PASSED</v>
      </c>
    </row>
    <row r="31" spans="1:13" ht="15.75" customHeight="1">
      <c r="A31" s="41">
        <v>18</v>
      </c>
      <c r="B31" s="145" t="str">
        <f>NAMES!C25</f>
        <v>Jenkins, Michael</v>
      </c>
      <c r="C31" s="74"/>
      <c r="D31" s="74"/>
      <c r="E31" s="75"/>
      <c r="F31" s="56">
        <f>'Per. Dev'!D30</f>
        <v>90</v>
      </c>
      <c r="G31" s="57">
        <f>UCSP!D30</f>
        <v>86</v>
      </c>
      <c r="H31" s="57">
        <f>PEH!D30</f>
        <v>92</v>
      </c>
      <c r="I31" s="58">
        <f>'PR2'!D30</f>
        <v>87</v>
      </c>
      <c r="J31" s="58">
        <f>Immersion!D30</f>
        <v>95</v>
      </c>
      <c r="K31" s="38">
        <f>TVL!D30</f>
        <v>91</v>
      </c>
      <c r="L31" s="28">
        <f t="shared" si="0"/>
        <v>90.166666666666671</v>
      </c>
      <c r="M31" s="27" t="str">
        <f t="shared" si="1"/>
        <v>PASSED</v>
      </c>
    </row>
    <row r="32" spans="1:13" ht="15.75" customHeight="1">
      <c r="A32" s="41">
        <v>19</v>
      </c>
      <c r="B32" s="145" t="str">
        <f>NAMES!C26</f>
        <v>King, Brian</v>
      </c>
      <c r="C32" s="74"/>
      <c r="D32" s="74"/>
      <c r="E32" s="75"/>
      <c r="F32" s="56">
        <f>'Per. Dev'!D31</f>
        <v>90</v>
      </c>
      <c r="G32" s="57">
        <f>UCSP!D31</f>
        <v>80</v>
      </c>
      <c r="H32" s="57">
        <f>PEH!D31</f>
        <v>90</v>
      </c>
      <c r="I32" s="58">
        <f>'PR2'!D31</f>
        <v>89</v>
      </c>
      <c r="J32" s="58">
        <f>Immersion!D31</f>
        <v>91</v>
      </c>
      <c r="K32" s="38">
        <f>TVL!D31</f>
        <v>93</v>
      </c>
      <c r="L32" s="28">
        <f t="shared" si="0"/>
        <v>88.833333333333329</v>
      </c>
      <c r="M32" s="27" t="str">
        <f t="shared" si="1"/>
        <v>PASSED</v>
      </c>
    </row>
    <row r="33" spans="1:13" ht="15.75" customHeight="1">
      <c r="A33" s="41">
        <v>20</v>
      </c>
      <c r="B33" s="145" t="str">
        <f>NAMES!C27</f>
        <v>Mitchell, Caleb</v>
      </c>
      <c r="C33" s="74"/>
      <c r="D33" s="74"/>
      <c r="E33" s="75"/>
      <c r="F33" s="56">
        <f>'Per. Dev'!D32</f>
        <v>88</v>
      </c>
      <c r="G33" s="57">
        <f>UCSP!D32</f>
        <v>80</v>
      </c>
      <c r="H33" s="57">
        <f>PEH!D32</f>
        <v>98</v>
      </c>
      <c r="I33" s="58">
        <f>'PR2'!D32</f>
        <v>86</v>
      </c>
      <c r="J33" s="58">
        <f>Immersion!D32</f>
        <v>87</v>
      </c>
      <c r="K33" s="38">
        <f>TVL!D32</f>
        <v>90</v>
      </c>
      <c r="L33" s="28">
        <f t="shared" si="0"/>
        <v>88.166666666666671</v>
      </c>
      <c r="M33" s="27" t="str">
        <f t="shared" si="1"/>
        <v>PASSED</v>
      </c>
    </row>
    <row r="34" spans="1:13" ht="15">
      <c r="A34" s="41">
        <v>21</v>
      </c>
      <c r="B34" s="145" t="str">
        <f>NAMES!C28</f>
        <v>Mitchell, Jeremy</v>
      </c>
      <c r="C34" s="74"/>
      <c r="D34" s="74"/>
      <c r="E34" s="75"/>
      <c r="F34" s="56">
        <f>'Per. Dev'!D33</f>
        <v>96</v>
      </c>
      <c r="G34" s="57">
        <f>UCSP!D33</f>
        <v>91</v>
      </c>
      <c r="H34" s="57">
        <f>PEH!D33</f>
        <v>98</v>
      </c>
      <c r="I34" s="58">
        <f>'PR2'!D33</f>
        <v>88</v>
      </c>
      <c r="J34" s="58">
        <f>Immersion!D33</f>
        <v>95</v>
      </c>
      <c r="K34" s="38">
        <f>TVL!D33</f>
        <v>90</v>
      </c>
      <c r="L34" s="28">
        <f t="shared" si="0"/>
        <v>93</v>
      </c>
      <c r="M34" s="27" t="str">
        <f t="shared" si="1"/>
        <v>PASSED</v>
      </c>
    </row>
    <row r="35" spans="1:13" ht="15">
      <c r="A35" s="41">
        <v>22</v>
      </c>
      <c r="B35" s="145" t="str">
        <f>NAMES!C29</f>
        <v>Morgan, Isaac</v>
      </c>
      <c r="C35" s="74"/>
      <c r="D35" s="74"/>
      <c r="E35" s="75"/>
      <c r="F35" s="56">
        <f>'Per. Dev'!D34</f>
        <v>76</v>
      </c>
      <c r="G35" s="57">
        <f>UCSP!D34</f>
        <v>84</v>
      </c>
      <c r="H35" s="57">
        <f>PEH!D34</f>
        <v>88</v>
      </c>
      <c r="I35" s="58">
        <f>'PR2'!D34</f>
        <v>86</v>
      </c>
      <c r="J35" s="58">
        <f>Immersion!D34</f>
        <v>88</v>
      </c>
      <c r="K35" s="38">
        <f>TVL!D34</f>
        <v>88</v>
      </c>
      <c r="L35" s="28">
        <f t="shared" si="0"/>
        <v>85</v>
      </c>
      <c r="M35" s="27" t="str">
        <f t="shared" si="1"/>
        <v>PASSED</v>
      </c>
    </row>
    <row r="36" spans="1:13" ht="15">
      <c r="A36" s="41">
        <v>23</v>
      </c>
      <c r="B36" s="145" t="str">
        <f>NAMES!C30</f>
        <v>Morris, Aaron</v>
      </c>
      <c r="C36" s="74"/>
      <c r="D36" s="74"/>
      <c r="E36" s="75"/>
      <c r="F36" s="56">
        <f>'Per. Dev'!D35</f>
        <v>91</v>
      </c>
      <c r="G36" s="57">
        <f>UCSP!D35</f>
        <v>83</v>
      </c>
      <c r="H36" s="57">
        <f>PEH!D35</f>
        <v>93</v>
      </c>
      <c r="I36" s="58">
        <f>'PR2'!D35</f>
        <v>90</v>
      </c>
      <c r="J36" s="58">
        <f>Immersion!D35</f>
        <v>91</v>
      </c>
      <c r="K36" s="38">
        <f>TVL!D35</f>
        <v>92</v>
      </c>
      <c r="L36" s="28">
        <f t="shared" si="0"/>
        <v>90</v>
      </c>
      <c r="M36" s="27" t="str">
        <f t="shared" si="1"/>
        <v>PASSED</v>
      </c>
    </row>
    <row r="37" spans="1:13" ht="15">
      <c r="A37" s="41">
        <v>24</v>
      </c>
      <c r="B37" s="145" t="str">
        <f>NAMES!C31</f>
        <v>Murphy, David</v>
      </c>
      <c r="C37" s="74"/>
      <c r="D37" s="74"/>
      <c r="E37" s="75"/>
      <c r="F37" s="56">
        <f>'Per. Dev'!D36</f>
        <v>92</v>
      </c>
      <c r="G37" s="57">
        <f>UCSP!D36</f>
        <v>86</v>
      </c>
      <c r="H37" s="57">
        <f>PEH!D36</f>
        <v>98</v>
      </c>
      <c r="I37" s="58">
        <f>'PR2'!D36</f>
        <v>89</v>
      </c>
      <c r="J37" s="58">
        <f>Immersion!D36</f>
        <v>94</v>
      </c>
      <c r="K37" s="38">
        <f>TVL!D36</f>
        <v>92</v>
      </c>
      <c r="L37" s="28">
        <f t="shared" si="0"/>
        <v>91.833333333333329</v>
      </c>
      <c r="M37" s="27" t="str">
        <f t="shared" si="1"/>
        <v>PASSED</v>
      </c>
    </row>
    <row r="38" spans="1:13" ht="15">
      <c r="A38" s="41">
        <v>25</v>
      </c>
      <c r="B38" s="145" t="str">
        <f>NAMES!C32</f>
        <v>Patterson, Joshua</v>
      </c>
      <c r="C38" s="74"/>
      <c r="D38" s="74"/>
      <c r="E38" s="75"/>
      <c r="F38" s="56">
        <f>'Per. Dev'!D37</f>
        <v>92</v>
      </c>
      <c r="G38" s="57">
        <f>UCSP!D37</f>
        <v>80</v>
      </c>
      <c r="H38" s="57">
        <f>PEH!D37</f>
        <v>87</v>
      </c>
      <c r="I38" s="58">
        <f>'PR2'!D37</f>
        <v>90</v>
      </c>
      <c r="J38" s="58">
        <f>Immersion!D37</f>
        <v>92</v>
      </c>
      <c r="K38" s="38">
        <f>TVL!D37</f>
        <v>91</v>
      </c>
      <c r="L38" s="28">
        <f t="shared" si="0"/>
        <v>88.666666666666671</v>
      </c>
      <c r="M38" s="27" t="str">
        <f t="shared" si="1"/>
        <v>PASSED</v>
      </c>
    </row>
    <row r="39" spans="1:13" ht="15">
      <c r="A39" s="41">
        <v>26</v>
      </c>
      <c r="B39" s="145" t="str">
        <f>NAMES!C33</f>
        <v>Perry, Richard</v>
      </c>
      <c r="C39" s="74"/>
      <c r="D39" s="74"/>
      <c r="E39" s="75"/>
      <c r="F39" s="56">
        <f>'Per. Dev'!D38</f>
        <v>92</v>
      </c>
      <c r="G39" s="57">
        <f>UCSP!D38</f>
        <v>84</v>
      </c>
      <c r="H39" s="57">
        <f>PEH!D38</f>
        <v>98</v>
      </c>
      <c r="I39" s="58">
        <f>'PR2'!D38</f>
        <v>90</v>
      </c>
      <c r="J39" s="58">
        <f>Immersion!D38</f>
        <v>91</v>
      </c>
      <c r="K39" s="38">
        <f>TVL!D38</f>
        <v>91</v>
      </c>
      <c r="L39" s="28">
        <f t="shared" si="0"/>
        <v>91</v>
      </c>
      <c r="M39" s="27" t="str">
        <f t="shared" si="1"/>
        <v>PASSED</v>
      </c>
    </row>
    <row r="40" spans="1:13" ht="15">
      <c r="A40" s="41">
        <v>27</v>
      </c>
      <c r="B40" s="145" t="str">
        <f>NAMES!C34</f>
        <v>Peterson, Logan</v>
      </c>
      <c r="C40" s="74"/>
      <c r="D40" s="74"/>
      <c r="E40" s="75"/>
      <c r="F40" s="56">
        <f>'Per. Dev'!D39</f>
        <v>92</v>
      </c>
      <c r="G40" s="57">
        <f>UCSP!D39</f>
        <v>83</v>
      </c>
      <c r="H40" s="57">
        <f>PEH!D39</f>
        <v>98</v>
      </c>
      <c r="I40" s="58">
        <f>'PR2'!D39</f>
        <v>89</v>
      </c>
      <c r="J40" s="58">
        <f>Immersion!D39</f>
        <v>94</v>
      </c>
      <c r="K40" s="38">
        <f>TVL!D39</f>
        <v>91</v>
      </c>
      <c r="L40" s="28">
        <f t="shared" si="0"/>
        <v>91.166666666666671</v>
      </c>
      <c r="M40" s="27" t="str">
        <f t="shared" si="1"/>
        <v>PASSED</v>
      </c>
    </row>
    <row r="41" spans="1:13" ht="15">
      <c r="A41" s="41">
        <v>28</v>
      </c>
      <c r="B41" s="145" t="str">
        <f>NAMES!C35</f>
        <v>Powell, Nathan</v>
      </c>
      <c r="C41" s="74"/>
      <c r="D41" s="74"/>
      <c r="E41" s="75"/>
      <c r="F41" s="56">
        <f>'Per. Dev'!D40</f>
        <v>81</v>
      </c>
      <c r="G41" s="57">
        <f>UCSP!D40</f>
        <v>93</v>
      </c>
      <c r="H41" s="57">
        <f>PEH!D40</f>
        <v>90</v>
      </c>
      <c r="I41" s="58">
        <f>'PR2'!D40</f>
        <v>90</v>
      </c>
      <c r="J41" s="58">
        <f>Immersion!D40</f>
        <v>93</v>
      </c>
      <c r="K41" s="38">
        <f>TVL!D40</f>
        <v>91</v>
      </c>
      <c r="L41" s="28">
        <f t="shared" si="0"/>
        <v>89.666666666666671</v>
      </c>
      <c r="M41" s="27" t="str">
        <f t="shared" si="1"/>
        <v>PASSED</v>
      </c>
    </row>
    <row r="42" spans="1:13" ht="15">
      <c r="A42" s="41">
        <v>29</v>
      </c>
      <c r="B42" s="145" t="str">
        <f>NAMES!C36</f>
        <v>Price, Christopher</v>
      </c>
      <c r="C42" s="74"/>
      <c r="D42" s="74"/>
      <c r="E42" s="75"/>
      <c r="F42" s="56">
        <f>'Per. Dev'!D41</f>
        <v>89</v>
      </c>
      <c r="G42" s="57">
        <f>UCSP!D41</f>
        <v>87</v>
      </c>
      <c r="H42" s="57">
        <f>PEH!D41</f>
        <v>92</v>
      </c>
      <c r="I42" s="58">
        <f>'PR2'!D41</f>
        <v>87</v>
      </c>
      <c r="J42" s="58">
        <f>Immersion!D41</f>
        <v>87</v>
      </c>
      <c r="K42" s="38">
        <f>TVL!D41</f>
        <v>91</v>
      </c>
      <c r="L42" s="28">
        <f t="shared" si="0"/>
        <v>88.833333333333329</v>
      </c>
      <c r="M42" s="27" t="str">
        <f t="shared" si="1"/>
        <v>PASSED</v>
      </c>
    </row>
    <row r="43" spans="1:13" ht="15">
      <c r="A43" s="41">
        <v>30</v>
      </c>
      <c r="B43" s="145" t="str">
        <f>NAMES!C37</f>
        <v>Ramirez, Kevin</v>
      </c>
      <c r="C43" s="74"/>
      <c r="D43" s="74"/>
      <c r="E43" s="75"/>
      <c r="F43" s="56">
        <f>'Per. Dev'!D42</f>
        <v>85</v>
      </c>
      <c r="G43" s="57">
        <f>UCSP!D42</f>
        <v>80</v>
      </c>
      <c r="H43" s="57">
        <f>PEH!D42</f>
        <v>83</v>
      </c>
      <c r="I43" s="58">
        <f>'PR2'!D42</f>
        <v>83</v>
      </c>
      <c r="J43" s="58">
        <f>Immersion!D42</f>
        <v>87</v>
      </c>
      <c r="K43" s="38">
        <f>TVL!D42</f>
        <v>75</v>
      </c>
      <c r="L43" s="28">
        <f t="shared" si="0"/>
        <v>82.166666666666671</v>
      </c>
      <c r="M43" s="27" t="str">
        <f t="shared" si="1"/>
        <v>PASSED</v>
      </c>
    </row>
    <row r="44" spans="1:13" ht="15">
      <c r="A44" s="41">
        <v>31</v>
      </c>
      <c r="B44" s="145" t="str">
        <f>NAMES!C38</f>
        <v>Reed, Patrick</v>
      </c>
      <c r="C44" s="74"/>
      <c r="D44" s="74"/>
      <c r="E44" s="75"/>
      <c r="F44" s="56">
        <f>'Per. Dev'!D43</f>
        <v>92</v>
      </c>
      <c r="G44" s="57">
        <f>UCSP!D43</f>
        <v>90</v>
      </c>
      <c r="H44" s="57">
        <f>PEH!D43</f>
        <v>98</v>
      </c>
      <c r="I44" s="58">
        <f>'PR2'!D43</f>
        <v>87</v>
      </c>
      <c r="J44" s="58">
        <f>Immersion!D43</f>
        <v>87</v>
      </c>
      <c r="K44" s="38">
        <f>TVL!D43</f>
        <v>92</v>
      </c>
      <c r="L44" s="28">
        <f t="shared" si="0"/>
        <v>91</v>
      </c>
      <c r="M44" s="27" t="str">
        <f t="shared" si="1"/>
        <v>PASSED</v>
      </c>
    </row>
    <row r="45" spans="1:13" ht="15">
      <c r="A45" s="41">
        <v>32</v>
      </c>
      <c r="B45" s="145" t="str">
        <f>NAMES!C39</f>
        <v>Reed, William</v>
      </c>
      <c r="C45" s="74"/>
      <c r="D45" s="74"/>
      <c r="E45" s="75"/>
      <c r="F45" s="56">
        <f>'Per. Dev'!D44</f>
        <v>83</v>
      </c>
      <c r="G45" s="57">
        <f>UCSP!D44</f>
        <v>82</v>
      </c>
      <c r="H45" s="57">
        <f>PEH!D44</f>
        <v>90</v>
      </c>
      <c r="I45" s="58">
        <f>'PR2'!D44</f>
        <v>88</v>
      </c>
      <c r="J45" s="58">
        <f>Immersion!D44</f>
        <v>87</v>
      </c>
      <c r="K45" s="38">
        <f>TVL!D44</f>
        <v>91</v>
      </c>
      <c r="L45" s="28">
        <f t="shared" si="0"/>
        <v>86.833333333333329</v>
      </c>
      <c r="M45" s="27" t="str">
        <f t="shared" si="1"/>
        <v>PASSED</v>
      </c>
    </row>
    <row r="46" spans="1:13" ht="15">
      <c r="A46" s="41">
        <v>33</v>
      </c>
      <c r="B46" s="145" t="str">
        <f>NAMES!C40</f>
        <v>Reynolds, Owen</v>
      </c>
      <c r="C46" s="74"/>
      <c r="D46" s="74"/>
      <c r="E46" s="75"/>
      <c r="F46" s="56">
        <f>'Per. Dev'!D45</f>
        <v>92</v>
      </c>
      <c r="G46" s="57">
        <f>UCSP!D45</f>
        <v>82</v>
      </c>
      <c r="H46" s="57">
        <f>PEH!D45</f>
        <v>90</v>
      </c>
      <c r="I46" s="58">
        <f>'PR2'!D45</f>
        <v>87</v>
      </c>
      <c r="J46" s="58">
        <f>Immersion!D45</f>
        <v>89</v>
      </c>
      <c r="K46" s="38">
        <f>TVL!D45</f>
        <v>91</v>
      </c>
      <c r="L46" s="28">
        <f t="shared" si="0"/>
        <v>88.5</v>
      </c>
      <c r="M46" s="27" t="str">
        <f t="shared" si="1"/>
        <v>PASSED</v>
      </c>
    </row>
    <row r="47" spans="1:13" ht="15">
      <c r="A47" s="41">
        <v>34</v>
      </c>
      <c r="B47" s="145" t="str">
        <f>NAMES!C41</f>
        <v>Rivera, Eric</v>
      </c>
      <c r="C47" s="74"/>
      <c r="D47" s="74"/>
      <c r="E47" s="75"/>
      <c r="F47" s="56">
        <f>'Per. Dev'!D46</f>
        <v>90</v>
      </c>
      <c r="G47" s="57">
        <f>UCSP!D46</f>
        <v>80</v>
      </c>
      <c r="H47" s="57">
        <f>PEH!D46</f>
        <v>87</v>
      </c>
      <c r="I47" s="58">
        <f>'PR2'!D46</f>
        <v>85</v>
      </c>
      <c r="J47" s="58">
        <f>Immersion!D46</f>
        <v>84</v>
      </c>
      <c r="K47" s="38">
        <f>TVL!D46</f>
        <v>73</v>
      </c>
      <c r="L47" s="28">
        <f t="shared" si="0"/>
        <v>83.166666666666671</v>
      </c>
      <c r="M47" s="27" t="str">
        <f t="shared" si="1"/>
        <v>PASSED</v>
      </c>
    </row>
    <row r="48" spans="1:13" ht="15">
      <c r="A48" s="41">
        <v>35</v>
      </c>
      <c r="B48" s="145" t="str">
        <f>NAMES!C42</f>
        <v>Russell, Eli</v>
      </c>
      <c r="C48" s="74"/>
      <c r="D48" s="74"/>
      <c r="E48" s="75"/>
      <c r="F48" s="56">
        <f>'Per. Dev'!D47</f>
        <v>90</v>
      </c>
      <c r="G48" s="57">
        <f>UCSP!D47</f>
        <v>82</v>
      </c>
      <c r="H48" s="57">
        <f>PEH!D47</f>
        <v>90</v>
      </c>
      <c r="I48" s="58">
        <f>'PR2'!D47</f>
        <v>87</v>
      </c>
      <c r="J48" s="58">
        <f>Immersion!D47</f>
        <v>92</v>
      </c>
      <c r="K48" s="38">
        <f>TVL!D47</f>
        <v>95</v>
      </c>
      <c r="L48" s="28">
        <f t="shared" si="0"/>
        <v>89.333333333333329</v>
      </c>
      <c r="M48" s="27" t="str">
        <f t="shared" si="1"/>
        <v>PASSED</v>
      </c>
    </row>
    <row r="49" spans="1:13" ht="15">
      <c r="A49" s="59">
        <v>36</v>
      </c>
      <c r="B49" s="145" t="str">
        <f>NAMES!C43</f>
        <v>Sanders, Charles</v>
      </c>
      <c r="C49" s="74"/>
      <c r="D49" s="74"/>
      <c r="E49" s="75"/>
      <c r="F49" s="56">
        <f>'Per. Dev'!D48</f>
        <v>81</v>
      </c>
      <c r="G49" s="57">
        <f>UCSP!D48</f>
        <v>82</v>
      </c>
      <c r="H49" s="57">
        <f>PEH!D48</f>
        <v>89</v>
      </c>
      <c r="I49" s="58">
        <f>'PR2'!D48</f>
        <v>89</v>
      </c>
      <c r="J49" s="58">
        <f>Immersion!D48</f>
        <v>88</v>
      </c>
      <c r="K49" s="38">
        <f>TVL!D48</f>
        <v>90</v>
      </c>
      <c r="L49" s="28">
        <f t="shared" si="0"/>
        <v>86.5</v>
      </c>
      <c r="M49" s="27" t="str">
        <f t="shared" si="1"/>
        <v>PASSED</v>
      </c>
    </row>
    <row r="50" spans="1:13" ht="15">
      <c r="A50" s="59">
        <v>37</v>
      </c>
      <c r="B50" s="145" t="str">
        <f>NAMES!C44</f>
        <v>Sanders, Jason</v>
      </c>
      <c r="C50" s="74"/>
      <c r="D50" s="74"/>
      <c r="E50" s="75"/>
      <c r="F50" s="56">
        <f>'Per. Dev'!D49</f>
        <v>95</v>
      </c>
      <c r="G50" s="57">
        <f>UCSP!D49</f>
        <v>96</v>
      </c>
      <c r="H50" s="57">
        <f>PEH!D49</f>
        <v>98</v>
      </c>
      <c r="I50" s="58">
        <f>'PR2'!D49</f>
        <v>90</v>
      </c>
      <c r="J50" s="58">
        <f>Immersion!D49</f>
        <v>96</v>
      </c>
      <c r="K50" s="38">
        <f>TVL!D49</f>
        <v>98</v>
      </c>
      <c r="L50" s="28">
        <f t="shared" si="0"/>
        <v>95.5</v>
      </c>
      <c r="M50" s="27" t="str">
        <f t="shared" si="1"/>
        <v>PASSED</v>
      </c>
    </row>
    <row r="51" spans="1:13" ht="15">
      <c r="A51" s="59">
        <v>38</v>
      </c>
      <c r="B51" s="145" t="str">
        <f>NAMES!C45</f>
        <v>Scott, Lucas</v>
      </c>
      <c r="C51" s="74"/>
      <c r="D51" s="74"/>
      <c r="E51" s="75"/>
      <c r="F51" s="56">
        <f>'Per. Dev'!D50</f>
        <v>92</v>
      </c>
      <c r="G51" s="57">
        <f>UCSP!D50</f>
        <v>83</v>
      </c>
      <c r="H51" s="57">
        <f>PEH!D50</f>
        <v>90</v>
      </c>
      <c r="I51" s="58">
        <f>'PR2'!D50</f>
        <v>90</v>
      </c>
      <c r="J51" s="58">
        <f>Immersion!D50</f>
        <v>94</v>
      </c>
      <c r="K51" s="38">
        <f>TVL!D50</f>
        <v>97</v>
      </c>
      <c r="L51" s="28">
        <f t="shared" si="0"/>
        <v>91</v>
      </c>
      <c r="M51" s="27" t="str">
        <f t="shared" si="1"/>
        <v>PASSED</v>
      </c>
    </row>
    <row r="52" spans="1:13" ht="15">
      <c r="A52" s="59">
        <v>39</v>
      </c>
      <c r="B52" s="145" t="str">
        <f>NAMES!C46</f>
        <v>Simmons, Brandon</v>
      </c>
      <c r="C52" s="74"/>
      <c r="D52" s="74"/>
      <c r="E52" s="75"/>
      <c r="F52" s="56">
        <f>'Per. Dev'!D51</f>
        <v>93</v>
      </c>
      <c r="G52" s="57">
        <f>UCSP!D51</f>
        <v>94</v>
      </c>
      <c r="H52" s="57">
        <f>PEH!D51</f>
        <v>96</v>
      </c>
      <c r="I52" s="58">
        <f>'PR2'!D51</f>
        <v>90</v>
      </c>
      <c r="J52" s="58">
        <f>Immersion!D51</f>
        <v>95</v>
      </c>
      <c r="K52" s="38">
        <f>TVL!D51</f>
        <v>97</v>
      </c>
      <c r="L52" s="28">
        <f t="shared" si="0"/>
        <v>94.166666666666671</v>
      </c>
      <c r="M52" s="27" t="str">
        <f t="shared" si="1"/>
        <v>PASSED</v>
      </c>
    </row>
    <row r="53" spans="1:13" ht="15">
      <c r="A53" s="59">
        <v>40</v>
      </c>
      <c r="B53" s="145" t="str">
        <f>NAMES!C47</f>
        <v>Simmons, Daniel</v>
      </c>
      <c r="C53" s="74"/>
      <c r="D53" s="74"/>
      <c r="E53" s="75"/>
      <c r="F53" s="56">
        <f>'Per. Dev'!D52</f>
        <v>93</v>
      </c>
      <c r="G53" s="57">
        <f>UCSP!D52</f>
        <v>80</v>
      </c>
      <c r="H53" s="57">
        <f>PEH!D52</f>
        <v>98</v>
      </c>
      <c r="I53" s="58">
        <f>'PR2'!D52</f>
        <v>0</v>
      </c>
      <c r="J53" s="58">
        <f>Immersion!D52</f>
        <v>87</v>
      </c>
      <c r="K53" s="38">
        <f>TVL!D52</f>
        <v>87</v>
      </c>
      <c r="L53" s="28">
        <f t="shared" si="0"/>
        <v>74.166666666666671</v>
      </c>
      <c r="M53" s="27" t="str">
        <f t="shared" si="1"/>
        <v>FAILED</v>
      </c>
    </row>
    <row r="54" spans="1:13" ht="15">
      <c r="A54" s="59">
        <v>41</v>
      </c>
      <c r="B54" s="145" t="str">
        <f>NAMES!C48</f>
        <v>Simmons, Steven</v>
      </c>
      <c r="C54" s="74"/>
      <c r="D54" s="74"/>
      <c r="E54" s="75"/>
      <c r="F54" s="56">
        <f>'Per. Dev'!D53</f>
        <v>89</v>
      </c>
      <c r="G54" s="57">
        <f>UCSP!D53</f>
        <v>82</v>
      </c>
      <c r="H54" s="57">
        <f>PEH!D53</f>
        <v>91</v>
      </c>
      <c r="I54" s="58">
        <f>'PR2'!D53</f>
        <v>90</v>
      </c>
      <c r="J54" s="58">
        <f>Immersion!D53</f>
        <v>87</v>
      </c>
      <c r="K54" s="38">
        <f>TVL!D53</f>
        <v>97</v>
      </c>
      <c r="L54" s="28">
        <f t="shared" si="0"/>
        <v>89.333333333333329</v>
      </c>
      <c r="M54" s="27" t="str">
        <f t="shared" si="1"/>
        <v>PASSED</v>
      </c>
    </row>
    <row r="55" spans="1:13" ht="15">
      <c r="A55" s="59">
        <v>42</v>
      </c>
      <c r="B55" s="145" t="str">
        <f>NAMES!C49</f>
        <v>Stewart, Joseph</v>
      </c>
      <c r="C55" s="74"/>
      <c r="D55" s="74"/>
      <c r="E55" s="75"/>
      <c r="F55" s="56">
        <f>'Per. Dev'!D54</f>
        <v>93</v>
      </c>
      <c r="G55" s="57">
        <f>UCSP!D54</f>
        <v>82</v>
      </c>
      <c r="H55" s="57">
        <f>PEH!D54</f>
        <v>96</v>
      </c>
      <c r="I55" s="58">
        <f>'PR2'!D54</f>
        <v>87</v>
      </c>
      <c r="J55" s="58">
        <f>Immersion!D54</f>
        <v>93</v>
      </c>
      <c r="K55" s="38">
        <f>TVL!D54</f>
        <v>90</v>
      </c>
      <c r="L55" s="28">
        <f t="shared" si="0"/>
        <v>90.166666666666671</v>
      </c>
      <c r="M55" s="27" t="str">
        <f t="shared" si="1"/>
        <v>PASSED</v>
      </c>
    </row>
    <row r="56" spans="1:13" ht="15">
      <c r="A56" s="59">
        <v>43</v>
      </c>
      <c r="B56" s="145" t="str">
        <f>NAMES!C50</f>
        <v>Thompson, Andrew</v>
      </c>
      <c r="C56" s="74"/>
      <c r="D56" s="74"/>
      <c r="E56" s="75"/>
      <c r="F56" s="56">
        <f>'Per. Dev'!D55</f>
        <v>91</v>
      </c>
      <c r="G56" s="57">
        <f>UCSP!D55</f>
        <v>82</v>
      </c>
      <c r="H56" s="57">
        <f>PEH!D55</f>
        <v>98</v>
      </c>
      <c r="I56" s="58">
        <f>'PR2'!D55</f>
        <v>90</v>
      </c>
      <c r="J56" s="58">
        <f>Immersion!D55</f>
        <v>88</v>
      </c>
      <c r="K56" s="38">
        <f>TVL!D55</f>
        <v>88</v>
      </c>
      <c r="L56" s="28">
        <f t="shared" si="0"/>
        <v>89.5</v>
      </c>
      <c r="M56" s="27" t="str">
        <f t="shared" si="1"/>
        <v>PASSED</v>
      </c>
    </row>
    <row r="57" spans="1:13" ht="15">
      <c r="A57" s="59">
        <v>44</v>
      </c>
      <c r="B57" s="145" t="str">
        <f>NAMES!C51</f>
        <v>Turner, Ethan</v>
      </c>
      <c r="C57" s="74"/>
      <c r="D57" s="74"/>
      <c r="E57" s="75"/>
      <c r="F57" s="56">
        <f>'Per. Dev'!D56</f>
        <v>90</v>
      </c>
      <c r="G57" s="57">
        <f>UCSP!D56</f>
        <v>88</v>
      </c>
      <c r="H57" s="57">
        <f>PEH!D56</f>
        <v>96</v>
      </c>
      <c r="I57" s="58">
        <f>'PR2'!D56</f>
        <v>86</v>
      </c>
      <c r="J57" s="58">
        <f>Immersion!D56</f>
        <v>90</v>
      </c>
      <c r="K57" s="38">
        <f>TVL!D56</f>
        <v>98</v>
      </c>
      <c r="L57" s="28">
        <f t="shared" si="0"/>
        <v>91.333333333333329</v>
      </c>
      <c r="M57" s="27" t="str">
        <f t="shared" si="1"/>
        <v>PASSED</v>
      </c>
    </row>
    <row r="58" spans="1:13" ht="15">
      <c r="A58" s="59">
        <v>45</v>
      </c>
      <c r="B58" s="145" t="str">
        <f>NAMES!C52</f>
        <v>Ward, Jonathan</v>
      </c>
      <c r="C58" s="74"/>
      <c r="D58" s="74"/>
      <c r="E58" s="75"/>
      <c r="F58" s="56">
        <f>'Per. Dev'!D57</f>
        <v>95</v>
      </c>
      <c r="G58" s="57">
        <f>UCSP!D57</f>
        <v>92</v>
      </c>
      <c r="H58" s="57">
        <f>PEH!D57</f>
        <v>91</v>
      </c>
      <c r="I58" s="58">
        <f>'PR2'!D57</f>
        <v>88</v>
      </c>
      <c r="J58" s="58">
        <f>Immersion!D57</f>
        <v>89</v>
      </c>
      <c r="K58" s="38">
        <f>TVL!D57</f>
        <v>85</v>
      </c>
      <c r="L58" s="28">
        <f t="shared" si="0"/>
        <v>90</v>
      </c>
      <c r="M58" s="27" t="str">
        <f t="shared" si="1"/>
        <v>PASSED</v>
      </c>
    </row>
    <row r="59" spans="1:13" ht="15">
      <c r="A59" s="59">
        <v>46</v>
      </c>
      <c r="B59" s="145" t="str">
        <f>NAMES!C53</f>
        <v>Watson, Justin</v>
      </c>
      <c r="C59" s="74"/>
      <c r="D59" s="74"/>
      <c r="E59" s="75"/>
      <c r="F59" s="56">
        <f>'Per. Dev'!D58</f>
        <v>93</v>
      </c>
      <c r="G59" s="57">
        <f>UCSP!D58</f>
        <v>95</v>
      </c>
      <c r="H59" s="57">
        <f>PEH!D58</f>
        <v>98</v>
      </c>
      <c r="I59" s="58">
        <f>'PR2'!D58</f>
        <v>90</v>
      </c>
      <c r="J59" s="58">
        <f>Immersion!D58</f>
        <v>93</v>
      </c>
      <c r="K59" s="38">
        <f>TVL!D58</f>
        <v>94</v>
      </c>
      <c r="L59" s="28">
        <f t="shared" si="0"/>
        <v>93.833333333333329</v>
      </c>
      <c r="M59" s="27" t="str">
        <f t="shared" si="1"/>
        <v>PASSED</v>
      </c>
    </row>
    <row r="60" spans="1:13" ht="15">
      <c r="A60" s="59">
        <v>47</v>
      </c>
      <c r="B60" s="145" t="str">
        <f>NAMES!C54</f>
        <v>Wright, Henry</v>
      </c>
      <c r="C60" s="74"/>
      <c r="D60" s="74"/>
      <c r="E60" s="75"/>
      <c r="F60" s="56">
        <f>'Per. Dev'!D59</f>
        <v>90</v>
      </c>
      <c r="G60" s="57">
        <f>UCSP!D59</f>
        <v>82</v>
      </c>
      <c r="H60" s="57">
        <f>PEH!D59</f>
        <v>96</v>
      </c>
      <c r="I60" s="58">
        <f>'PR2'!D59</f>
        <v>87</v>
      </c>
      <c r="J60" s="58">
        <f>Immersion!D59</f>
        <v>87</v>
      </c>
      <c r="K60" s="38">
        <f>TVL!D59</f>
        <v>97</v>
      </c>
      <c r="L60" s="28">
        <f t="shared" si="0"/>
        <v>89.833333333333329</v>
      </c>
      <c r="M60" s="27" t="str">
        <f t="shared" si="1"/>
        <v>PASSED</v>
      </c>
    </row>
    <row r="61" spans="1:13" ht="15">
      <c r="A61" s="59">
        <v>48</v>
      </c>
      <c r="B61" s="145" t="str">
        <f>NAMES!C55</f>
        <v>Young, Benjamin</v>
      </c>
      <c r="C61" s="74"/>
      <c r="D61" s="74"/>
      <c r="E61" s="75"/>
      <c r="F61" s="56">
        <f>'Per. Dev'!D60</f>
        <v>89</v>
      </c>
      <c r="G61" s="57">
        <f>UCSP!D60</f>
        <v>82</v>
      </c>
      <c r="H61" s="57">
        <f>PEH!D60</f>
        <v>90</v>
      </c>
      <c r="I61" s="58">
        <f>'PR2'!D60</f>
        <v>88</v>
      </c>
      <c r="J61" s="58">
        <f>Immersion!D60</f>
        <v>90</v>
      </c>
      <c r="K61" s="38">
        <f>TVL!D60</f>
        <v>81</v>
      </c>
      <c r="L61" s="28">
        <f t="shared" si="0"/>
        <v>86.666666666666671</v>
      </c>
      <c r="M61" s="27" t="str">
        <f t="shared" si="1"/>
        <v>PASSED</v>
      </c>
    </row>
    <row r="62" spans="1:13" ht="15" hidden="1">
      <c r="A62" s="59">
        <v>49</v>
      </c>
      <c r="B62" s="145">
        <f>NAMES!C56</f>
        <v>0</v>
      </c>
      <c r="C62" s="74"/>
      <c r="D62" s="74"/>
      <c r="E62" s="75"/>
      <c r="F62" s="56">
        <f>'Per. Dev'!D61</f>
        <v>0</v>
      </c>
      <c r="G62" s="57">
        <f>UCSP!D61</f>
        <v>0</v>
      </c>
      <c r="H62" s="57">
        <f>PEH!D61</f>
        <v>0</v>
      </c>
      <c r="I62" s="58">
        <f>'PR2'!D61</f>
        <v>0</v>
      </c>
      <c r="J62" s="58">
        <f>Immersion!D61</f>
        <v>0</v>
      </c>
      <c r="K62" s="38">
        <f>TVL!D61</f>
        <v>0</v>
      </c>
      <c r="L62" s="28">
        <f t="shared" si="0"/>
        <v>0</v>
      </c>
      <c r="M62" s="27" t="str">
        <f t="shared" si="1"/>
        <v>FAILED</v>
      </c>
    </row>
    <row r="63" spans="1:13" ht="15" hidden="1">
      <c r="A63" s="59">
        <v>50</v>
      </c>
      <c r="B63" s="145">
        <f>NAMES!C57</f>
        <v>0</v>
      </c>
      <c r="C63" s="74"/>
      <c r="D63" s="74"/>
      <c r="E63" s="75"/>
      <c r="F63" s="56">
        <f>'Per. Dev'!D62</f>
        <v>0</v>
      </c>
      <c r="G63" s="57">
        <f>UCSP!D62</f>
        <v>0</v>
      </c>
      <c r="H63" s="57">
        <f>PEH!D62</f>
        <v>0</v>
      </c>
      <c r="I63" s="58">
        <f>'PR2'!D62</f>
        <v>0</v>
      </c>
      <c r="J63" s="58">
        <f>Immersion!D62</f>
        <v>0</v>
      </c>
      <c r="K63" s="38">
        <f>TVL!D62</f>
        <v>0</v>
      </c>
      <c r="L63" s="28">
        <f t="shared" si="0"/>
        <v>0</v>
      </c>
      <c r="M63" s="27" t="str">
        <f t="shared" si="1"/>
        <v>FAILED</v>
      </c>
    </row>
    <row r="64" spans="1:13" ht="15" hidden="1">
      <c r="A64" s="59">
        <v>51</v>
      </c>
      <c r="B64" s="145">
        <f>NAMES!C58</f>
        <v>0</v>
      </c>
      <c r="C64" s="74"/>
      <c r="D64" s="74"/>
      <c r="E64" s="75"/>
      <c r="F64" s="56">
        <f>'Per. Dev'!D63</f>
        <v>0</v>
      </c>
      <c r="G64" s="57">
        <f>UCSP!D63</f>
        <v>0</v>
      </c>
      <c r="H64" s="57">
        <f>PEH!D63</f>
        <v>0</v>
      </c>
      <c r="I64" s="58">
        <f>'PR2'!D63</f>
        <v>0</v>
      </c>
      <c r="J64" s="58">
        <f>Immersion!D63</f>
        <v>0</v>
      </c>
      <c r="K64" s="38">
        <f>TVL!D63</f>
        <v>0</v>
      </c>
      <c r="L64" s="28">
        <f t="shared" si="0"/>
        <v>0</v>
      </c>
      <c r="M64" s="27" t="str">
        <f t="shared" si="1"/>
        <v>FAILED</v>
      </c>
    </row>
    <row r="65" spans="1:13" ht="15" hidden="1">
      <c r="A65" s="59">
        <v>52</v>
      </c>
      <c r="B65" s="145">
        <f>NAMES!C59</f>
        <v>0</v>
      </c>
      <c r="C65" s="74"/>
      <c r="D65" s="74"/>
      <c r="E65" s="75"/>
      <c r="F65" s="56">
        <f>'Per. Dev'!D64</f>
        <v>0</v>
      </c>
      <c r="G65" s="57">
        <f>UCSP!D64</f>
        <v>0</v>
      </c>
      <c r="H65" s="57">
        <f>PEH!D64</f>
        <v>0</v>
      </c>
      <c r="I65" s="58">
        <f>'PR2'!D64</f>
        <v>0</v>
      </c>
      <c r="J65" s="58">
        <f>Immersion!D64</f>
        <v>0</v>
      </c>
      <c r="K65" s="38">
        <f>TVL!D64</f>
        <v>0</v>
      </c>
      <c r="L65" s="28">
        <f t="shared" si="0"/>
        <v>0</v>
      </c>
      <c r="M65" s="27" t="str">
        <f t="shared" si="1"/>
        <v>FAILED</v>
      </c>
    </row>
    <row r="66" spans="1:13" ht="15" hidden="1">
      <c r="A66" s="59">
        <v>53</v>
      </c>
      <c r="B66" s="145">
        <f>NAMES!C60</f>
        <v>0</v>
      </c>
      <c r="C66" s="74"/>
      <c r="D66" s="74"/>
      <c r="E66" s="75"/>
      <c r="F66" s="56">
        <f>'Per. Dev'!D65</f>
        <v>0</v>
      </c>
      <c r="G66" s="57">
        <f>UCSP!D65</f>
        <v>0</v>
      </c>
      <c r="H66" s="57">
        <f>PEH!D65</f>
        <v>0</v>
      </c>
      <c r="I66" s="58">
        <f>'PR2'!D65</f>
        <v>0</v>
      </c>
      <c r="J66" s="58">
        <f>Immersion!D65</f>
        <v>0</v>
      </c>
      <c r="K66" s="38">
        <f>TVL!D65</f>
        <v>0</v>
      </c>
      <c r="L66" s="28">
        <f t="shared" si="0"/>
        <v>0</v>
      </c>
      <c r="M66" s="27" t="str">
        <f t="shared" si="1"/>
        <v>FAILED</v>
      </c>
    </row>
    <row r="67" spans="1:13" ht="15" hidden="1">
      <c r="A67" s="59">
        <v>54</v>
      </c>
      <c r="B67" s="145">
        <f>NAMES!C61</f>
        <v>0</v>
      </c>
      <c r="C67" s="74"/>
      <c r="D67" s="74"/>
      <c r="E67" s="75"/>
      <c r="F67" s="56">
        <f>'Per. Dev'!D66</f>
        <v>0</v>
      </c>
      <c r="G67" s="57">
        <f>UCSP!D66</f>
        <v>0</v>
      </c>
      <c r="H67" s="57">
        <f>PEH!D66</f>
        <v>0</v>
      </c>
      <c r="I67" s="58">
        <f>'PR2'!D66</f>
        <v>0</v>
      </c>
      <c r="J67" s="58">
        <f>Immersion!D66</f>
        <v>0</v>
      </c>
      <c r="K67" s="38">
        <f>TVL!D66</f>
        <v>0</v>
      </c>
      <c r="L67" s="28">
        <f t="shared" si="0"/>
        <v>0</v>
      </c>
      <c r="M67" s="27" t="str">
        <f t="shared" si="1"/>
        <v>FAILED</v>
      </c>
    </row>
    <row r="68" spans="1:13" ht="15" hidden="1">
      <c r="A68" s="59">
        <v>55</v>
      </c>
      <c r="B68" s="145">
        <f>NAMES!C62</f>
        <v>0</v>
      </c>
      <c r="C68" s="74"/>
      <c r="D68" s="74"/>
      <c r="E68" s="75"/>
      <c r="F68" s="56">
        <f>'Per. Dev'!D67</f>
        <v>0</v>
      </c>
      <c r="G68" s="57">
        <f>UCSP!D67</f>
        <v>0</v>
      </c>
      <c r="H68" s="57">
        <f>PEH!D67</f>
        <v>0</v>
      </c>
      <c r="I68" s="58">
        <f>'PR2'!D67</f>
        <v>0</v>
      </c>
      <c r="J68" s="58">
        <f>Immersion!D67</f>
        <v>0</v>
      </c>
      <c r="K68" s="38">
        <f>TVL!D67</f>
        <v>0</v>
      </c>
      <c r="L68" s="28">
        <f t="shared" si="0"/>
        <v>0</v>
      </c>
      <c r="M68" s="27" t="str">
        <f t="shared" si="1"/>
        <v>FAILED</v>
      </c>
    </row>
    <row r="69" spans="1:13" ht="15" hidden="1">
      <c r="A69" s="59">
        <v>56</v>
      </c>
      <c r="B69" s="145">
        <f>NAMES!C63</f>
        <v>0</v>
      </c>
      <c r="C69" s="74"/>
      <c r="D69" s="74"/>
      <c r="E69" s="75"/>
      <c r="F69" s="56">
        <f>'Per. Dev'!D68</f>
        <v>0</v>
      </c>
      <c r="G69" s="57">
        <f>UCSP!D68</f>
        <v>0</v>
      </c>
      <c r="H69" s="57">
        <f>PEH!D68</f>
        <v>0</v>
      </c>
      <c r="I69" s="58">
        <f>'PR2'!D68</f>
        <v>0</v>
      </c>
      <c r="J69" s="58">
        <f>Immersion!D68</f>
        <v>0</v>
      </c>
      <c r="K69" s="38">
        <f>TVL!D68</f>
        <v>0</v>
      </c>
      <c r="L69" s="28">
        <f t="shared" si="0"/>
        <v>0</v>
      </c>
      <c r="M69" s="27" t="str">
        <f t="shared" si="1"/>
        <v>FAILED</v>
      </c>
    </row>
    <row r="70" spans="1:13" ht="15" hidden="1">
      <c r="A70" s="59">
        <v>57</v>
      </c>
      <c r="B70" s="145">
        <f>NAMES!C64</f>
        <v>0</v>
      </c>
      <c r="C70" s="74"/>
      <c r="D70" s="74"/>
      <c r="E70" s="75"/>
      <c r="F70" s="56">
        <f>'Per. Dev'!D69</f>
        <v>0</v>
      </c>
      <c r="G70" s="57">
        <f>UCSP!D69</f>
        <v>0</v>
      </c>
      <c r="H70" s="57">
        <f>PEH!D69</f>
        <v>0</v>
      </c>
      <c r="I70" s="58">
        <f>'PR2'!D69</f>
        <v>0</v>
      </c>
      <c r="J70" s="58">
        <f>Immersion!D69</f>
        <v>0</v>
      </c>
      <c r="K70" s="38">
        <f>TVL!D69</f>
        <v>0</v>
      </c>
      <c r="L70" s="28">
        <f t="shared" si="0"/>
        <v>0</v>
      </c>
      <c r="M70" s="27" t="str">
        <f t="shared" si="1"/>
        <v>FAILED</v>
      </c>
    </row>
    <row r="71" spans="1:13" ht="15" hidden="1">
      <c r="A71" s="59">
        <v>58</v>
      </c>
      <c r="B71" s="145">
        <f>NAMES!C65</f>
        <v>0</v>
      </c>
      <c r="C71" s="74"/>
      <c r="D71" s="74"/>
      <c r="E71" s="75"/>
      <c r="F71" s="56">
        <f>'Per. Dev'!D70</f>
        <v>0</v>
      </c>
      <c r="G71" s="57">
        <f>UCSP!D70</f>
        <v>0</v>
      </c>
      <c r="H71" s="57">
        <f>PEH!D70</f>
        <v>0</v>
      </c>
      <c r="I71" s="58">
        <f>'PR2'!D70</f>
        <v>0</v>
      </c>
      <c r="J71" s="58">
        <f>Immersion!D70</f>
        <v>0</v>
      </c>
      <c r="K71" s="38">
        <f>TVL!D70</f>
        <v>0</v>
      </c>
      <c r="L71" s="28">
        <f t="shared" si="0"/>
        <v>0</v>
      </c>
      <c r="M71" s="27" t="str">
        <f t="shared" si="1"/>
        <v>FAILED</v>
      </c>
    </row>
    <row r="72" spans="1:13" ht="15" hidden="1">
      <c r="A72" s="59">
        <v>59</v>
      </c>
      <c r="B72" s="145">
        <f>NAMES!C66</f>
        <v>0</v>
      </c>
      <c r="C72" s="74"/>
      <c r="D72" s="74"/>
      <c r="E72" s="75"/>
      <c r="F72" s="56">
        <f>'Per. Dev'!D71</f>
        <v>0</v>
      </c>
      <c r="G72" s="57">
        <f>UCSP!D71</f>
        <v>0</v>
      </c>
      <c r="H72" s="57">
        <f>PEH!D71</f>
        <v>0</v>
      </c>
      <c r="I72" s="58">
        <f>'PR2'!D71</f>
        <v>0</v>
      </c>
      <c r="J72" s="58">
        <f>Immersion!D71</f>
        <v>0</v>
      </c>
      <c r="K72" s="38">
        <f>TVL!D71</f>
        <v>0</v>
      </c>
      <c r="L72" s="28">
        <f t="shared" si="0"/>
        <v>0</v>
      </c>
      <c r="M72" s="27" t="str">
        <f t="shared" si="1"/>
        <v>FAILED</v>
      </c>
    </row>
    <row r="73" spans="1:13" ht="15" hidden="1">
      <c r="A73" s="59">
        <v>60</v>
      </c>
      <c r="B73" s="145">
        <f>NAMES!C67</f>
        <v>0</v>
      </c>
      <c r="C73" s="74"/>
      <c r="D73" s="74"/>
      <c r="E73" s="75"/>
      <c r="F73" s="56">
        <f>'Per. Dev'!D72</f>
        <v>0</v>
      </c>
      <c r="G73" s="57">
        <f>UCSP!D72</f>
        <v>0</v>
      </c>
      <c r="H73" s="57">
        <f>PEH!D72</f>
        <v>0</v>
      </c>
      <c r="I73" s="58">
        <f>'PR2'!D72</f>
        <v>0</v>
      </c>
      <c r="J73" s="58">
        <f>Immersion!D72</f>
        <v>0</v>
      </c>
      <c r="K73" s="38">
        <f>TVL!D72</f>
        <v>0</v>
      </c>
      <c r="L73" s="28">
        <f t="shared" si="0"/>
        <v>0</v>
      </c>
      <c r="M73" s="27" t="str">
        <f t="shared" si="1"/>
        <v>FAILED</v>
      </c>
    </row>
    <row r="74" spans="1:13" ht="15">
      <c r="A74" s="148" t="s">
        <v>13</v>
      </c>
      <c r="B74" s="149"/>
      <c r="C74" s="149"/>
      <c r="D74" s="149"/>
      <c r="E74" s="150"/>
      <c r="F74" s="60"/>
      <c r="G74" s="61"/>
      <c r="H74" s="61"/>
      <c r="I74" s="61"/>
      <c r="J74" s="61"/>
      <c r="K74" s="61"/>
      <c r="L74" s="62"/>
      <c r="M74" s="63"/>
    </row>
    <row r="75" spans="1:13" ht="15.75" customHeight="1">
      <c r="A75" s="41" cm="1">
        <f t="array" ref="A75:A134">_xlfn.SEQUENCE(60,1,1,1)</f>
        <v>1</v>
      </c>
      <c r="B75" s="145" t="str">
        <f>NAMES!D8</f>
        <v>Adams, Olivia</v>
      </c>
      <c r="C75" s="74"/>
      <c r="D75" s="74"/>
      <c r="E75" s="75"/>
      <c r="F75" s="56">
        <f>'Per. Dev'!D74</f>
        <v>92</v>
      </c>
      <c r="G75" s="57">
        <f>UCSP!D74</f>
        <v>84</v>
      </c>
      <c r="H75" s="58">
        <f>PEH!D74</f>
        <v>98</v>
      </c>
      <c r="I75" s="58">
        <f>'PR2'!D74</f>
        <v>88</v>
      </c>
      <c r="J75" s="58">
        <f>Immersion!D74</f>
        <v>92</v>
      </c>
      <c r="K75" s="38">
        <f>TVL!D74</f>
        <v>94</v>
      </c>
      <c r="L75" s="28">
        <f t="shared" ref="L75:L134" si="2">IFERROR(AVERAGE(F75:K75),"")</f>
        <v>91.333333333333329</v>
      </c>
      <c r="M75" s="27" t="str">
        <f t="shared" ref="M75:M134" si="3">IF(L75="","",IF(L75&gt;=75,"PASSED","FAILED"))</f>
        <v>PASSED</v>
      </c>
    </row>
    <row r="76" spans="1:13" ht="15.75" customHeight="1">
      <c r="A76" s="41">
        <v>2</v>
      </c>
      <c r="B76" s="145" t="str">
        <f>NAMES!D9</f>
        <v>Cooper, Ava</v>
      </c>
      <c r="C76" s="74"/>
      <c r="D76" s="74"/>
      <c r="E76" s="75"/>
      <c r="F76" s="56">
        <f>'Per. Dev'!D75</f>
        <v>93</v>
      </c>
      <c r="G76" s="57">
        <f>UCSP!D75</f>
        <v>84</v>
      </c>
      <c r="H76" s="58">
        <f>PEH!D75</f>
        <v>98</v>
      </c>
      <c r="I76" s="58">
        <f>'PR2'!D75</f>
        <v>90</v>
      </c>
      <c r="J76" s="58">
        <f>Immersion!D75</f>
        <v>88</v>
      </c>
      <c r="K76" s="38">
        <f>TVL!D75</f>
        <v>93</v>
      </c>
      <c r="L76" s="28">
        <f t="shared" si="2"/>
        <v>91</v>
      </c>
      <c r="M76" s="27" t="str">
        <f t="shared" si="3"/>
        <v>PASSED</v>
      </c>
    </row>
    <row r="77" spans="1:13" ht="15.75" customHeight="1">
      <c r="A77" s="41">
        <v>3</v>
      </c>
      <c r="B77" s="145" t="str">
        <f>NAMES!D10</f>
        <v>Martinez, Sophia</v>
      </c>
      <c r="C77" s="74"/>
      <c r="D77" s="74"/>
      <c r="E77" s="75"/>
      <c r="F77" s="56">
        <f>'Per. Dev'!D76</f>
        <v>88</v>
      </c>
      <c r="G77" s="57">
        <f>UCSP!D76</f>
        <v>89</v>
      </c>
      <c r="H77" s="58">
        <f>PEH!D76</f>
        <v>93</v>
      </c>
      <c r="I77" s="58">
        <f>'PR2'!D76</f>
        <v>90</v>
      </c>
      <c r="J77" s="58">
        <f>Immersion!D76</f>
        <v>88</v>
      </c>
      <c r="K77" s="38">
        <f>TVL!D76</f>
        <v>89</v>
      </c>
      <c r="L77" s="28">
        <f t="shared" si="2"/>
        <v>89.5</v>
      </c>
      <c r="M77" s="27" t="str">
        <f t="shared" si="3"/>
        <v>PASSED</v>
      </c>
    </row>
    <row r="78" spans="1:13" ht="15.75" customHeight="1">
      <c r="A78" s="41">
        <v>4</v>
      </c>
      <c r="B78" s="145" t="str">
        <f>NAMES!D11</f>
        <v>Bennett, Emma</v>
      </c>
      <c r="C78" s="74"/>
      <c r="D78" s="74"/>
      <c r="E78" s="75"/>
      <c r="F78" s="56">
        <f>'Per. Dev'!D77</f>
        <v>92</v>
      </c>
      <c r="G78" s="57">
        <f>UCSP!D77</f>
        <v>84</v>
      </c>
      <c r="H78" s="58">
        <f>PEH!D77</f>
        <v>89</v>
      </c>
      <c r="I78" s="58">
        <f>'PR2'!D77</f>
        <v>89</v>
      </c>
      <c r="J78" s="58">
        <f>Immersion!D77</f>
        <v>89</v>
      </c>
      <c r="K78" s="38">
        <f>TVL!D77</f>
        <v>88</v>
      </c>
      <c r="L78" s="28">
        <f t="shared" si="2"/>
        <v>88.5</v>
      </c>
      <c r="M78" s="27" t="str">
        <f t="shared" si="3"/>
        <v>PASSED</v>
      </c>
    </row>
    <row r="79" spans="1:13" ht="15.75" customHeight="1">
      <c r="A79" s="41">
        <v>5</v>
      </c>
      <c r="B79" s="145" t="str">
        <f>NAMES!D12</f>
        <v>Hughes, Isabella</v>
      </c>
      <c r="C79" s="74"/>
      <c r="D79" s="74"/>
      <c r="E79" s="75"/>
      <c r="F79" s="56">
        <f>'Per. Dev'!D78</f>
        <v>93</v>
      </c>
      <c r="G79" s="57">
        <f>UCSP!D78</f>
        <v>90</v>
      </c>
      <c r="H79" s="58">
        <f>PEH!D78</f>
        <v>92</v>
      </c>
      <c r="I79" s="58">
        <f>'PR2'!D78</f>
        <v>91</v>
      </c>
      <c r="J79" s="58">
        <f>Immersion!D78</f>
        <v>91</v>
      </c>
      <c r="K79" s="38">
        <f>TVL!D78</f>
        <v>97</v>
      </c>
      <c r="L79" s="28">
        <f t="shared" si="2"/>
        <v>92.333333333333329</v>
      </c>
      <c r="M79" s="27" t="str">
        <f t="shared" si="3"/>
        <v>PASSED</v>
      </c>
    </row>
    <row r="80" spans="1:13" ht="15.75" customHeight="1">
      <c r="A80" s="41">
        <v>6</v>
      </c>
      <c r="B80" s="145" t="str">
        <f>NAMES!D13</f>
        <v>Carter, Mia</v>
      </c>
      <c r="C80" s="74"/>
      <c r="D80" s="74"/>
      <c r="E80" s="75"/>
      <c r="F80" s="56">
        <f>'Per. Dev'!D79</f>
        <v>90</v>
      </c>
      <c r="G80" s="57">
        <f>UCSP!D79</f>
        <v>87</v>
      </c>
      <c r="H80" s="58">
        <f>PEH!D79</f>
        <v>92</v>
      </c>
      <c r="I80" s="58">
        <f>'PR2'!D79</f>
        <v>88</v>
      </c>
      <c r="J80" s="58">
        <f>Immersion!D79</f>
        <v>87</v>
      </c>
      <c r="K80" s="38">
        <f>TVL!D79</f>
        <v>88</v>
      </c>
      <c r="L80" s="28">
        <f t="shared" si="2"/>
        <v>88.666666666666671</v>
      </c>
      <c r="M80" s="27" t="str">
        <f t="shared" si="3"/>
        <v>PASSED</v>
      </c>
    </row>
    <row r="81" spans="1:13" ht="15.75" hidden="1" customHeight="1">
      <c r="A81" s="41">
        <v>7</v>
      </c>
      <c r="B81" s="145">
        <f>NAMES!D14</f>
        <v>0</v>
      </c>
      <c r="C81" s="74"/>
      <c r="D81" s="74"/>
      <c r="E81" s="75"/>
      <c r="F81" s="56">
        <f>'Per. Dev'!D80</f>
        <v>0</v>
      </c>
      <c r="G81" s="57">
        <f>UCSP!D80</f>
        <v>0</v>
      </c>
      <c r="H81" s="58">
        <f>PEH!D80</f>
        <v>0</v>
      </c>
      <c r="I81" s="58">
        <f>'PR2'!D80</f>
        <v>0</v>
      </c>
      <c r="J81" s="58">
        <f>Immersion!D80</f>
        <v>0</v>
      </c>
      <c r="K81" s="38">
        <f>TVL!D80</f>
        <v>0</v>
      </c>
      <c r="L81" s="28">
        <f t="shared" si="2"/>
        <v>0</v>
      </c>
      <c r="M81" s="27" t="str">
        <f t="shared" si="3"/>
        <v>FAILED</v>
      </c>
    </row>
    <row r="82" spans="1:13" ht="15.75" hidden="1" customHeight="1">
      <c r="A82" s="41">
        <v>8</v>
      </c>
      <c r="B82" s="145">
        <f>NAMES!D15</f>
        <v>0</v>
      </c>
      <c r="C82" s="74"/>
      <c r="D82" s="74"/>
      <c r="E82" s="75"/>
      <c r="F82" s="56">
        <f>'Per. Dev'!D81</f>
        <v>0</v>
      </c>
      <c r="G82" s="57">
        <f>UCSP!D81</f>
        <v>0</v>
      </c>
      <c r="H82" s="58">
        <f>PEH!D81</f>
        <v>0</v>
      </c>
      <c r="I82" s="58">
        <f>'PR2'!D81</f>
        <v>0</v>
      </c>
      <c r="J82" s="58">
        <f>Immersion!D81</f>
        <v>0</v>
      </c>
      <c r="K82" s="38">
        <f>TVL!D81</f>
        <v>0</v>
      </c>
      <c r="L82" s="28">
        <f t="shared" si="2"/>
        <v>0</v>
      </c>
      <c r="M82" s="27" t="str">
        <f t="shared" si="3"/>
        <v>FAILED</v>
      </c>
    </row>
    <row r="83" spans="1:13" ht="15.75" hidden="1" customHeight="1">
      <c r="A83" s="41">
        <v>9</v>
      </c>
      <c r="B83" s="145">
        <f>NAMES!D16</f>
        <v>0</v>
      </c>
      <c r="C83" s="74"/>
      <c r="D83" s="74"/>
      <c r="E83" s="75"/>
      <c r="F83" s="56">
        <f>'Per. Dev'!D82</f>
        <v>0</v>
      </c>
      <c r="G83" s="57">
        <f>UCSP!D82</f>
        <v>0</v>
      </c>
      <c r="H83" s="58">
        <f>PEH!D82</f>
        <v>0</v>
      </c>
      <c r="I83" s="58">
        <f>'PR2'!D82</f>
        <v>0</v>
      </c>
      <c r="J83" s="58">
        <f>Immersion!D82</f>
        <v>0</v>
      </c>
      <c r="K83" s="38">
        <f>TVL!D82</f>
        <v>0</v>
      </c>
      <c r="L83" s="28">
        <f t="shared" si="2"/>
        <v>0</v>
      </c>
      <c r="M83" s="27" t="str">
        <f t="shared" si="3"/>
        <v>FAILED</v>
      </c>
    </row>
    <row r="84" spans="1:13" ht="15.75" hidden="1" customHeight="1">
      <c r="A84" s="41">
        <v>10</v>
      </c>
      <c r="B84" s="145">
        <f>NAMES!D17</f>
        <v>0</v>
      </c>
      <c r="C84" s="74"/>
      <c r="D84" s="74"/>
      <c r="E84" s="75"/>
      <c r="F84" s="56">
        <f>'Per. Dev'!D83</f>
        <v>0</v>
      </c>
      <c r="G84" s="57">
        <f>UCSP!D83</f>
        <v>0</v>
      </c>
      <c r="H84" s="58">
        <f>PEH!D83</f>
        <v>0</v>
      </c>
      <c r="I84" s="58">
        <f>'PR2'!D83</f>
        <v>0</v>
      </c>
      <c r="J84" s="58">
        <f>Immersion!D83</f>
        <v>0</v>
      </c>
      <c r="K84" s="38">
        <f>TVL!D83</f>
        <v>0</v>
      </c>
      <c r="L84" s="28">
        <f t="shared" si="2"/>
        <v>0</v>
      </c>
      <c r="M84" s="27" t="str">
        <f t="shared" si="3"/>
        <v>FAILED</v>
      </c>
    </row>
    <row r="85" spans="1:13" ht="15.75" hidden="1" customHeight="1">
      <c r="A85" s="41">
        <v>11</v>
      </c>
      <c r="B85" s="145">
        <f>NAMES!D18</f>
        <v>0</v>
      </c>
      <c r="C85" s="74"/>
      <c r="D85" s="74"/>
      <c r="E85" s="75"/>
      <c r="F85" s="56">
        <f>'Per. Dev'!D84</f>
        <v>0</v>
      </c>
      <c r="G85" s="57">
        <f>UCSP!D84</f>
        <v>0</v>
      </c>
      <c r="H85" s="58">
        <f>PEH!D84</f>
        <v>0</v>
      </c>
      <c r="I85" s="58">
        <f>'PR2'!D84</f>
        <v>0</v>
      </c>
      <c r="J85" s="58">
        <f>Immersion!D84</f>
        <v>0</v>
      </c>
      <c r="K85" s="38">
        <f>TVL!D84</f>
        <v>0</v>
      </c>
      <c r="L85" s="28">
        <f t="shared" si="2"/>
        <v>0</v>
      </c>
      <c r="M85" s="27" t="str">
        <f t="shared" si="3"/>
        <v>FAILED</v>
      </c>
    </row>
    <row r="86" spans="1:13" ht="15.75" hidden="1" customHeight="1">
      <c r="A86" s="41">
        <v>12</v>
      </c>
      <c r="B86" s="145">
        <f>NAMES!D19</f>
        <v>0</v>
      </c>
      <c r="C86" s="74"/>
      <c r="D86" s="74"/>
      <c r="E86" s="75"/>
      <c r="F86" s="56">
        <f>'Per. Dev'!D85</f>
        <v>0</v>
      </c>
      <c r="G86" s="57">
        <f>UCSP!D85</f>
        <v>0</v>
      </c>
      <c r="H86" s="58">
        <f>PEH!D85</f>
        <v>0</v>
      </c>
      <c r="I86" s="58">
        <f>'PR2'!D85</f>
        <v>0</v>
      </c>
      <c r="J86" s="58">
        <f>Immersion!D85</f>
        <v>0</v>
      </c>
      <c r="K86" s="38">
        <f>TVL!D85</f>
        <v>0</v>
      </c>
      <c r="L86" s="28">
        <f t="shared" si="2"/>
        <v>0</v>
      </c>
      <c r="M86" s="27" t="str">
        <f t="shared" si="3"/>
        <v>FAILED</v>
      </c>
    </row>
    <row r="87" spans="1:13" ht="15.75" hidden="1" customHeight="1">
      <c r="A87" s="41">
        <v>13</v>
      </c>
      <c r="B87" s="145">
        <f>NAMES!D20</f>
        <v>0</v>
      </c>
      <c r="C87" s="74"/>
      <c r="D87" s="74"/>
      <c r="E87" s="75"/>
      <c r="F87" s="56">
        <f>'Per. Dev'!D86</f>
        <v>0</v>
      </c>
      <c r="G87" s="57">
        <f>UCSP!D86</f>
        <v>0</v>
      </c>
      <c r="H87" s="58">
        <f>PEH!D86</f>
        <v>0</v>
      </c>
      <c r="I87" s="58">
        <f>'PR2'!D86</f>
        <v>0</v>
      </c>
      <c r="J87" s="58">
        <f>Immersion!D86</f>
        <v>0</v>
      </c>
      <c r="K87" s="38">
        <f>TVL!D86</f>
        <v>0</v>
      </c>
      <c r="L87" s="28">
        <f t="shared" si="2"/>
        <v>0</v>
      </c>
      <c r="M87" s="27" t="str">
        <f t="shared" si="3"/>
        <v>FAILED</v>
      </c>
    </row>
    <row r="88" spans="1:13" ht="15.75" hidden="1" customHeight="1">
      <c r="A88" s="41">
        <v>14</v>
      </c>
      <c r="B88" s="145">
        <f>NAMES!D21</f>
        <v>0</v>
      </c>
      <c r="C88" s="74"/>
      <c r="D88" s="74"/>
      <c r="E88" s="75"/>
      <c r="F88" s="56">
        <f>'Per. Dev'!D87</f>
        <v>0</v>
      </c>
      <c r="G88" s="57">
        <f>UCSP!D87</f>
        <v>0</v>
      </c>
      <c r="H88" s="58">
        <f>PEH!D87</f>
        <v>0</v>
      </c>
      <c r="I88" s="58">
        <f>'PR2'!D87</f>
        <v>0</v>
      </c>
      <c r="J88" s="58">
        <f>Immersion!D87</f>
        <v>0</v>
      </c>
      <c r="K88" s="38">
        <f>TVL!D87</f>
        <v>0</v>
      </c>
      <c r="L88" s="28">
        <f t="shared" si="2"/>
        <v>0</v>
      </c>
      <c r="M88" s="27" t="str">
        <f t="shared" si="3"/>
        <v>FAILED</v>
      </c>
    </row>
    <row r="89" spans="1:13" ht="15.75" hidden="1" customHeight="1">
      <c r="A89" s="41">
        <v>15</v>
      </c>
      <c r="B89" s="145">
        <f>NAMES!D22</f>
        <v>0</v>
      </c>
      <c r="C89" s="74"/>
      <c r="D89" s="74"/>
      <c r="E89" s="75"/>
      <c r="F89" s="56">
        <f>'Per. Dev'!D88</f>
        <v>0</v>
      </c>
      <c r="G89" s="57">
        <f>UCSP!D88</f>
        <v>0</v>
      </c>
      <c r="H89" s="58">
        <f>PEH!D88</f>
        <v>0</v>
      </c>
      <c r="I89" s="58">
        <f>'PR2'!D88</f>
        <v>0</v>
      </c>
      <c r="J89" s="58">
        <f>Immersion!D88</f>
        <v>0</v>
      </c>
      <c r="K89" s="38">
        <f>TVL!D88</f>
        <v>0</v>
      </c>
      <c r="L89" s="28">
        <f t="shared" si="2"/>
        <v>0</v>
      </c>
      <c r="M89" s="27" t="str">
        <f t="shared" si="3"/>
        <v>FAILED</v>
      </c>
    </row>
    <row r="90" spans="1:13" ht="15" hidden="1">
      <c r="A90" s="41">
        <v>16</v>
      </c>
      <c r="B90" s="145">
        <f>NAMES!D23</f>
        <v>0</v>
      </c>
      <c r="C90" s="74"/>
      <c r="D90" s="74"/>
      <c r="E90" s="75"/>
      <c r="F90" s="56">
        <f>'Per. Dev'!D89</f>
        <v>0</v>
      </c>
      <c r="G90" s="57">
        <f>UCSP!D89</f>
        <v>0</v>
      </c>
      <c r="H90" s="58">
        <f>PEH!D89</f>
        <v>0</v>
      </c>
      <c r="I90" s="58">
        <f>'PR2'!D89</f>
        <v>0</v>
      </c>
      <c r="J90" s="58">
        <f>Immersion!D89</f>
        <v>0</v>
      </c>
      <c r="K90" s="38">
        <f>TVL!D89</f>
        <v>0</v>
      </c>
      <c r="L90" s="28">
        <f t="shared" si="2"/>
        <v>0</v>
      </c>
      <c r="M90" s="27" t="str">
        <f t="shared" si="3"/>
        <v>FAILED</v>
      </c>
    </row>
    <row r="91" spans="1:13" ht="15" hidden="1">
      <c r="A91" s="41">
        <v>17</v>
      </c>
      <c r="B91" s="145">
        <f>NAMES!D24</f>
        <v>0</v>
      </c>
      <c r="C91" s="74"/>
      <c r="D91" s="74"/>
      <c r="E91" s="75"/>
      <c r="F91" s="56">
        <f>'Per. Dev'!D90</f>
        <v>0</v>
      </c>
      <c r="G91" s="57">
        <f>UCSP!D90</f>
        <v>0</v>
      </c>
      <c r="H91" s="58">
        <f>PEH!D90</f>
        <v>0</v>
      </c>
      <c r="I91" s="58">
        <f>'PR2'!D90</f>
        <v>0</v>
      </c>
      <c r="J91" s="58">
        <f>Immersion!D90</f>
        <v>0</v>
      </c>
      <c r="K91" s="38">
        <f>TVL!D90</f>
        <v>0</v>
      </c>
      <c r="L91" s="28">
        <f t="shared" si="2"/>
        <v>0</v>
      </c>
      <c r="M91" s="27" t="str">
        <f t="shared" si="3"/>
        <v>FAILED</v>
      </c>
    </row>
    <row r="92" spans="1:13" ht="15" hidden="1">
      <c r="A92" s="41">
        <v>18</v>
      </c>
      <c r="B92" s="145">
        <f>NAMES!D25</f>
        <v>0</v>
      </c>
      <c r="C92" s="74"/>
      <c r="D92" s="74"/>
      <c r="E92" s="75"/>
      <c r="F92" s="56">
        <f>'Per. Dev'!D91</f>
        <v>0</v>
      </c>
      <c r="G92" s="57">
        <f>UCSP!D91</f>
        <v>0</v>
      </c>
      <c r="H92" s="58">
        <f>PEH!D91</f>
        <v>0</v>
      </c>
      <c r="I92" s="58">
        <f>'PR2'!D91</f>
        <v>0</v>
      </c>
      <c r="J92" s="58">
        <f>Immersion!D91</f>
        <v>0</v>
      </c>
      <c r="K92" s="38">
        <f>TVL!D91</f>
        <v>0</v>
      </c>
      <c r="L92" s="28">
        <f t="shared" si="2"/>
        <v>0</v>
      </c>
      <c r="M92" s="27" t="str">
        <f t="shared" si="3"/>
        <v>FAILED</v>
      </c>
    </row>
    <row r="93" spans="1:13" ht="15" hidden="1">
      <c r="A93" s="41">
        <v>19</v>
      </c>
      <c r="B93" s="145">
        <f>NAMES!D26</f>
        <v>0</v>
      </c>
      <c r="C93" s="74"/>
      <c r="D93" s="74"/>
      <c r="E93" s="75"/>
      <c r="F93" s="56">
        <f>'Per. Dev'!D92</f>
        <v>0</v>
      </c>
      <c r="G93" s="57">
        <f>UCSP!D92</f>
        <v>0</v>
      </c>
      <c r="H93" s="58">
        <f>PEH!D92</f>
        <v>0</v>
      </c>
      <c r="I93" s="58">
        <f>'PR2'!D92</f>
        <v>0</v>
      </c>
      <c r="J93" s="58">
        <f>Immersion!D92</f>
        <v>0</v>
      </c>
      <c r="K93" s="38">
        <f>TVL!D92</f>
        <v>0</v>
      </c>
      <c r="L93" s="28">
        <f t="shared" si="2"/>
        <v>0</v>
      </c>
      <c r="M93" s="27" t="str">
        <f t="shared" si="3"/>
        <v>FAILED</v>
      </c>
    </row>
    <row r="94" spans="1:13" ht="15" hidden="1">
      <c r="A94" s="41">
        <v>20</v>
      </c>
      <c r="B94" s="145">
        <f>NAMES!D27</f>
        <v>0</v>
      </c>
      <c r="C94" s="74"/>
      <c r="D94" s="74"/>
      <c r="E94" s="75"/>
      <c r="F94" s="56">
        <f>'Per. Dev'!D93</f>
        <v>0</v>
      </c>
      <c r="G94" s="57">
        <f>UCSP!D93</f>
        <v>0</v>
      </c>
      <c r="H94" s="58">
        <f>PEH!D93</f>
        <v>0</v>
      </c>
      <c r="I94" s="58">
        <f>'PR2'!D93</f>
        <v>0</v>
      </c>
      <c r="J94" s="58">
        <f>Immersion!D93</f>
        <v>0</v>
      </c>
      <c r="K94" s="38">
        <f>TVL!D93</f>
        <v>0</v>
      </c>
      <c r="L94" s="28">
        <f t="shared" si="2"/>
        <v>0</v>
      </c>
      <c r="M94" s="27" t="str">
        <f t="shared" si="3"/>
        <v>FAILED</v>
      </c>
    </row>
    <row r="95" spans="1:13" ht="15" hidden="1">
      <c r="A95" s="41">
        <v>21</v>
      </c>
      <c r="B95" s="145">
        <f>NAMES!D28</f>
        <v>0</v>
      </c>
      <c r="C95" s="74"/>
      <c r="D95" s="74"/>
      <c r="E95" s="75"/>
      <c r="F95" s="56">
        <f>'Per. Dev'!D94</f>
        <v>0</v>
      </c>
      <c r="G95" s="57">
        <f>UCSP!D94</f>
        <v>0</v>
      </c>
      <c r="H95" s="58">
        <f>PEH!D94</f>
        <v>0</v>
      </c>
      <c r="I95" s="58">
        <f>'PR2'!D94</f>
        <v>0</v>
      </c>
      <c r="J95" s="58">
        <f>Immersion!D94</f>
        <v>0</v>
      </c>
      <c r="K95" s="38">
        <f>TVL!D94</f>
        <v>0</v>
      </c>
      <c r="L95" s="28">
        <f t="shared" si="2"/>
        <v>0</v>
      </c>
      <c r="M95" s="27" t="str">
        <f t="shared" si="3"/>
        <v>FAILED</v>
      </c>
    </row>
    <row r="96" spans="1:13" ht="15" hidden="1">
      <c r="A96" s="41">
        <v>22</v>
      </c>
      <c r="B96" s="145">
        <f>NAMES!D29</f>
        <v>0</v>
      </c>
      <c r="C96" s="74"/>
      <c r="D96" s="74"/>
      <c r="E96" s="75"/>
      <c r="F96" s="56">
        <f>'Per. Dev'!D95</f>
        <v>0</v>
      </c>
      <c r="G96" s="57">
        <f>UCSP!D95</f>
        <v>0</v>
      </c>
      <c r="H96" s="58">
        <f>PEH!D95</f>
        <v>0</v>
      </c>
      <c r="I96" s="58">
        <f>'PR2'!D95</f>
        <v>0</v>
      </c>
      <c r="J96" s="58">
        <f>Immersion!D95</f>
        <v>0</v>
      </c>
      <c r="K96" s="38">
        <f>TVL!D95</f>
        <v>0</v>
      </c>
      <c r="L96" s="28">
        <f t="shared" si="2"/>
        <v>0</v>
      </c>
      <c r="M96" s="27" t="str">
        <f t="shared" si="3"/>
        <v>FAILED</v>
      </c>
    </row>
    <row r="97" spans="1:13" ht="15" hidden="1">
      <c r="A97" s="41">
        <v>23</v>
      </c>
      <c r="B97" s="145">
        <f>NAMES!D30</f>
        <v>0</v>
      </c>
      <c r="C97" s="74"/>
      <c r="D97" s="74"/>
      <c r="E97" s="75"/>
      <c r="F97" s="56">
        <f>'Per. Dev'!D96</f>
        <v>0</v>
      </c>
      <c r="G97" s="57">
        <f>UCSP!D96</f>
        <v>0</v>
      </c>
      <c r="H97" s="58">
        <f>PEH!D96</f>
        <v>0</v>
      </c>
      <c r="I97" s="58">
        <f>'PR2'!D96</f>
        <v>0</v>
      </c>
      <c r="J97" s="58">
        <f>Immersion!D96</f>
        <v>0</v>
      </c>
      <c r="K97" s="38">
        <f>TVL!D96</f>
        <v>0</v>
      </c>
      <c r="L97" s="28">
        <f t="shared" si="2"/>
        <v>0</v>
      </c>
      <c r="M97" s="27" t="str">
        <f t="shared" si="3"/>
        <v>FAILED</v>
      </c>
    </row>
    <row r="98" spans="1:13" ht="15" hidden="1">
      <c r="A98" s="41">
        <v>24</v>
      </c>
      <c r="B98" s="145">
        <f>NAMES!D31</f>
        <v>0</v>
      </c>
      <c r="C98" s="74"/>
      <c r="D98" s="74"/>
      <c r="E98" s="75"/>
      <c r="F98" s="56">
        <f>'Per. Dev'!D97</f>
        <v>0</v>
      </c>
      <c r="G98" s="57">
        <f>UCSP!D97</f>
        <v>0</v>
      </c>
      <c r="H98" s="58">
        <f>PEH!D97</f>
        <v>0</v>
      </c>
      <c r="I98" s="58">
        <f>'PR2'!D97</f>
        <v>0</v>
      </c>
      <c r="J98" s="58">
        <f>Immersion!D97</f>
        <v>0</v>
      </c>
      <c r="K98" s="38">
        <f>TVL!D97</f>
        <v>0</v>
      </c>
      <c r="L98" s="28">
        <f t="shared" si="2"/>
        <v>0</v>
      </c>
      <c r="M98" s="27" t="str">
        <f t="shared" si="3"/>
        <v>FAILED</v>
      </c>
    </row>
    <row r="99" spans="1:13" ht="15" hidden="1">
      <c r="A99" s="41">
        <v>25</v>
      </c>
      <c r="B99" s="145">
        <f>NAMES!D32</f>
        <v>0</v>
      </c>
      <c r="C99" s="74"/>
      <c r="D99" s="74"/>
      <c r="E99" s="75"/>
      <c r="F99" s="56">
        <f>'Per. Dev'!D98</f>
        <v>0</v>
      </c>
      <c r="G99" s="57">
        <f>UCSP!D98</f>
        <v>0</v>
      </c>
      <c r="H99" s="58">
        <f>PEH!D98</f>
        <v>0</v>
      </c>
      <c r="I99" s="58">
        <f>'PR2'!D98</f>
        <v>0</v>
      </c>
      <c r="J99" s="58">
        <f>Immersion!D98</f>
        <v>0</v>
      </c>
      <c r="K99" s="38">
        <f>TVL!D98</f>
        <v>0</v>
      </c>
      <c r="L99" s="28">
        <f t="shared" si="2"/>
        <v>0</v>
      </c>
      <c r="M99" s="27" t="str">
        <f t="shared" si="3"/>
        <v>FAILED</v>
      </c>
    </row>
    <row r="100" spans="1:13" ht="15" hidden="1">
      <c r="A100" s="41">
        <v>26</v>
      </c>
      <c r="B100" s="145">
        <f>NAMES!D33</f>
        <v>0</v>
      </c>
      <c r="C100" s="74"/>
      <c r="D100" s="74"/>
      <c r="E100" s="75"/>
      <c r="F100" s="56">
        <f>'Per. Dev'!D99</f>
        <v>0</v>
      </c>
      <c r="G100" s="57">
        <f>UCSP!D99</f>
        <v>0</v>
      </c>
      <c r="H100" s="58">
        <f>PEH!D99</f>
        <v>0</v>
      </c>
      <c r="I100" s="58">
        <f>'PR2'!D99</f>
        <v>0</v>
      </c>
      <c r="J100" s="58">
        <f>Immersion!D99</f>
        <v>0</v>
      </c>
      <c r="K100" s="38">
        <f>TVL!D99</f>
        <v>0</v>
      </c>
      <c r="L100" s="28">
        <f t="shared" si="2"/>
        <v>0</v>
      </c>
      <c r="M100" s="27" t="str">
        <f t="shared" si="3"/>
        <v>FAILED</v>
      </c>
    </row>
    <row r="101" spans="1:13" ht="15" hidden="1">
      <c r="A101" s="41">
        <v>27</v>
      </c>
      <c r="B101" s="145">
        <f>NAMES!D34</f>
        <v>0</v>
      </c>
      <c r="C101" s="74"/>
      <c r="D101" s="74"/>
      <c r="E101" s="75"/>
      <c r="F101" s="56">
        <f>'Per. Dev'!D100</f>
        <v>0</v>
      </c>
      <c r="G101" s="57">
        <f>UCSP!D100</f>
        <v>0</v>
      </c>
      <c r="H101" s="58">
        <f>PEH!D100</f>
        <v>0</v>
      </c>
      <c r="I101" s="58">
        <f>'PR2'!D100</f>
        <v>0</v>
      </c>
      <c r="J101" s="58">
        <f>Immersion!D100</f>
        <v>0</v>
      </c>
      <c r="K101" s="38">
        <f>TVL!D100</f>
        <v>0</v>
      </c>
      <c r="L101" s="28">
        <f t="shared" si="2"/>
        <v>0</v>
      </c>
      <c r="M101" s="27" t="str">
        <f t="shared" si="3"/>
        <v>FAILED</v>
      </c>
    </row>
    <row r="102" spans="1:13" ht="15" hidden="1">
      <c r="A102" s="41">
        <v>28</v>
      </c>
      <c r="B102" s="145">
        <f>NAMES!D35</f>
        <v>0</v>
      </c>
      <c r="C102" s="74"/>
      <c r="D102" s="74"/>
      <c r="E102" s="75"/>
      <c r="F102" s="56">
        <f>'Per. Dev'!D101</f>
        <v>0</v>
      </c>
      <c r="G102" s="57">
        <f>UCSP!D101</f>
        <v>0</v>
      </c>
      <c r="H102" s="58">
        <f>PEH!D101</f>
        <v>0</v>
      </c>
      <c r="I102" s="58">
        <f>'PR2'!D101</f>
        <v>0</v>
      </c>
      <c r="J102" s="58">
        <f>Immersion!D101</f>
        <v>0</v>
      </c>
      <c r="K102" s="38">
        <f>TVL!D101</f>
        <v>0</v>
      </c>
      <c r="L102" s="28">
        <f t="shared" si="2"/>
        <v>0</v>
      </c>
      <c r="M102" s="27" t="str">
        <f t="shared" si="3"/>
        <v>FAILED</v>
      </c>
    </row>
    <row r="103" spans="1:13" ht="15" hidden="1">
      <c r="A103" s="41">
        <v>29</v>
      </c>
      <c r="B103" s="145">
        <f>NAMES!D36</f>
        <v>0</v>
      </c>
      <c r="C103" s="74"/>
      <c r="D103" s="74"/>
      <c r="E103" s="75"/>
      <c r="F103" s="56">
        <f>'Per. Dev'!D102</f>
        <v>0</v>
      </c>
      <c r="G103" s="57">
        <f>UCSP!D102</f>
        <v>0</v>
      </c>
      <c r="H103" s="58">
        <f>PEH!D102</f>
        <v>0</v>
      </c>
      <c r="I103" s="58">
        <f>'PR2'!D102</f>
        <v>0</v>
      </c>
      <c r="J103" s="58">
        <f>Immersion!D102</f>
        <v>0</v>
      </c>
      <c r="K103" s="38">
        <f>TVL!D102</f>
        <v>0</v>
      </c>
      <c r="L103" s="28">
        <f t="shared" si="2"/>
        <v>0</v>
      </c>
      <c r="M103" s="27" t="str">
        <f t="shared" si="3"/>
        <v>FAILED</v>
      </c>
    </row>
    <row r="104" spans="1:13" ht="15" hidden="1">
      <c r="A104" s="41">
        <v>30</v>
      </c>
      <c r="B104" s="145">
        <f>NAMES!D37</f>
        <v>0</v>
      </c>
      <c r="C104" s="74"/>
      <c r="D104" s="74"/>
      <c r="E104" s="75"/>
      <c r="F104" s="56">
        <f>'Per. Dev'!D103</f>
        <v>0</v>
      </c>
      <c r="G104" s="57">
        <f>UCSP!D103</f>
        <v>0</v>
      </c>
      <c r="H104" s="58">
        <f>PEH!D103</f>
        <v>0</v>
      </c>
      <c r="I104" s="58">
        <f>'PR2'!D103</f>
        <v>0</v>
      </c>
      <c r="J104" s="58">
        <f>Immersion!D103</f>
        <v>0</v>
      </c>
      <c r="K104" s="38">
        <f>TVL!D103</f>
        <v>0</v>
      </c>
      <c r="L104" s="28">
        <f t="shared" si="2"/>
        <v>0</v>
      </c>
      <c r="M104" s="27" t="str">
        <f t="shared" si="3"/>
        <v>FAILED</v>
      </c>
    </row>
    <row r="105" spans="1:13" ht="15" hidden="1">
      <c r="A105" s="41">
        <v>31</v>
      </c>
      <c r="B105" s="145">
        <f>NAMES!D38</f>
        <v>0</v>
      </c>
      <c r="C105" s="74"/>
      <c r="D105" s="74"/>
      <c r="E105" s="75"/>
      <c r="F105" s="56">
        <f>'Per. Dev'!D104</f>
        <v>0</v>
      </c>
      <c r="G105" s="57">
        <f>UCSP!D104</f>
        <v>0</v>
      </c>
      <c r="H105" s="58">
        <f>PEH!D104</f>
        <v>0</v>
      </c>
      <c r="I105" s="58">
        <f>'PR2'!D104</f>
        <v>0</v>
      </c>
      <c r="J105" s="58">
        <f>Immersion!D104</f>
        <v>0</v>
      </c>
      <c r="K105" s="38">
        <f>TVL!D104</f>
        <v>0</v>
      </c>
      <c r="L105" s="28">
        <f t="shared" si="2"/>
        <v>0</v>
      </c>
      <c r="M105" s="27" t="str">
        <f t="shared" si="3"/>
        <v>FAILED</v>
      </c>
    </row>
    <row r="106" spans="1:13" ht="15" hidden="1">
      <c r="A106" s="41">
        <v>32</v>
      </c>
      <c r="B106" s="145">
        <f>NAMES!D39</f>
        <v>0</v>
      </c>
      <c r="C106" s="74"/>
      <c r="D106" s="74"/>
      <c r="E106" s="75"/>
      <c r="F106" s="56">
        <f>'Per. Dev'!D105</f>
        <v>0</v>
      </c>
      <c r="G106" s="57">
        <f>UCSP!D105</f>
        <v>0</v>
      </c>
      <c r="H106" s="58">
        <f>PEH!D105</f>
        <v>0</v>
      </c>
      <c r="I106" s="58">
        <f>'PR2'!D105</f>
        <v>0</v>
      </c>
      <c r="J106" s="58">
        <f>Immersion!D105</f>
        <v>0</v>
      </c>
      <c r="K106" s="38">
        <f>TVL!D105</f>
        <v>0</v>
      </c>
      <c r="L106" s="28">
        <f t="shared" si="2"/>
        <v>0</v>
      </c>
      <c r="M106" s="27" t="str">
        <f t="shared" si="3"/>
        <v>FAILED</v>
      </c>
    </row>
    <row r="107" spans="1:13" ht="15" hidden="1">
      <c r="A107" s="41">
        <v>33</v>
      </c>
      <c r="B107" s="145">
        <f>NAMES!D40</f>
        <v>0</v>
      </c>
      <c r="C107" s="74"/>
      <c r="D107" s="74"/>
      <c r="E107" s="75"/>
      <c r="F107" s="56">
        <f>'Per. Dev'!D106</f>
        <v>0</v>
      </c>
      <c r="G107" s="57">
        <f>UCSP!D106</f>
        <v>0</v>
      </c>
      <c r="H107" s="58">
        <f>PEH!D106</f>
        <v>0</v>
      </c>
      <c r="I107" s="58">
        <f>'PR2'!D106</f>
        <v>0</v>
      </c>
      <c r="J107" s="58">
        <f>Immersion!D106</f>
        <v>0</v>
      </c>
      <c r="K107" s="38">
        <f>TVL!D106</f>
        <v>0</v>
      </c>
      <c r="L107" s="28">
        <f t="shared" si="2"/>
        <v>0</v>
      </c>
      <c r="M107" s="27" t="str">
        <f t="shared" si="3"/>
        <v>FAILED</v>
      </c>
    </row>
    <row r="108" spans="1:13" ht="15" hidden="1">
      <c r="A108" s="41">
        <v>34</v>
      </c>
      <c r="B108" s="145">
        <f>NAMES!D41</f>
        <v>0</v>
      </c>
      <c r="C108" s="74"/>
      <c r="D108" s="74"/>
      <c r="E108" s="75"/>
      <c r="F108" s="56">
        <f>'Per. Dev'!D107</f>
        <v>0</v>
      </c>
      <c r="G108" s="57">
        <f>UCSP!D107</f>
        <v>0</v>
      </c>
      <c r="H108" s="58">
        <f>PEH!D107</f>
        <v>0</v>
      </c>
      <c r="I108" s="58">
        <f>'PR2'!D107</f>
        <v>0</v>
      </c>
      <c r="J108" s="58">
        <f>Immersion!D107</f>
        <v>0</v>
      </c>
      <c r="K108" s="38">
        <f>TVL!D107</f>
        <v>0</v>
      </c>
      <c r="L108" s="28">
        <f t="shared" si="2"/>
        <v>0</v>
      </c>
      <c r="M108" s="27" t="str">
        <f t="shared" si="3"/>
        <v>FAILED</v>
      </c>
    </row>
    <row r="109" spans="1:13" ht="15" hidden="1">
      <c r="A109" s="41">
        <v>35</v>
      </c>
      <c r="B109" s="145">
        <f>NAMES!D42</f>
        <v>0</v>
      </c>
      <c r="C109" s="74"/>
      <c r="D109" s="74"/>
      <c r="E109" s="75"/>
      <c r="F109" s="56">
        <f>'Per. Dev'!D108</f>
        <v>0</v>
      </c>
      <c r="G109" s="57">
        <f>UCSP!D108</f>
        <v>0</v>
      </c>
      <c r="H109" s="58">
        <f>PEH!D108</f>
        <v>0</v>
      </c>
      <c r="I109" s="58">
        <f>'PR2'!D108</f>
        <v>0</v>
      </c>
      <c r="J109" s="58">
        <f>Immersion!D108</f>
        <v>0</v>
      </c>
      <c r="K109" s="38">
        <f>TVL!D108</f>
        <v>0</v>
      </c>
      <c r="L109" s="28">
        <f t="shared" si="2"/>
        <v>0</v>
      </c>
      <c r="M109" s="27" t="str">
        <f t="shared" si="3"/>
        <v>FAILED</v>
      </c>
    </row>
    <row r="110" spans="1:13" ht="15" hidden="1">
      <c r="A110" s="41">
        <v>36</v>
      </c>
      <c r="B110" s="145">
        <f>NAMES!D43</f>
        <v>0</v>
      </c>
      <c r="C110" s="74"/>
      <c r="D110" s="74"/>
      <c r="E110" s="75"/>
      <c r="F110" s="56">
        <f>'Per. Dev'!D109</f>
        <v>0</v>
      </c>
      <c r="G110" s="57">
        <f>UCSP!D109</f>
        <v>0</v>
      </c>
      <c r="H110" s="58">
        <f>PEH!D109</f>
        <v>0</v>
      </c>
      <c r="I110" s="58">
        <f>'PR2'!D109</f>
        <v>0</v>
      </c>
      <c r="J110" s="58">
        <f>Immersion!D109</f>
        <v>0</v>
      </c>
      <c r="K110" s="38">
        <f>TVL!D109</f>
        <v>0</v>
      </c>
      <c r="L110" s="28">
        <f t="shared" si="2"/>
        <v>0</v>
      </c>
      <c r="M110" s="27" t="str">
        <f t="shared" si="3"/>
        <v>FAILED</v>
      </c>
    </row>
    <row r="111" spans="1:13" ht="15" hidden="1">
      <c r="A111" s="41">
        <v>37</v>
      </c>
      <c r="B111" s="145">
        <f>NAMES!D44</f>
        <v>0</v>
      </c>
      <c r="C111" s="74"/>
      <c r="D111" s="74"/>
      <c r="E111" s="75"/>
      <c r="F111" s="56">
        <f>'Per. Dev'!D110</f>
        <v>0</v>
      </c>
      <c r="G111" s="57">
        <f>UCSP!D110</f>
        <v>0</v>
      </c>
      <c r="H111" s="58">
        <f>PEH!D110</f>
        <v>0</v>
      </c>
      <c r="I111" s="58">
        <f>'PR2'!D110</f>
        <v>0</v>
      </c>
      <c r="J111" s="58">
        <f>Immersion!D110</f>
        <v>0</v>
      </c>
      <c r="K111" s="38">
        <f>TVL!D110</f>
        <v>0</v>
      </c>
      <c r="L111" s="28">
        <f t="shared" si="2"/>
        <v>0</v>
      </c>
      <c r="M111" s="27" t="str">
        <f t="shared" si="3"/>
        <v>FAILED</v>
      </c>
    </row>
    <row r="112" spans="1:13" ht="15" hidden="1">
      <c r="A112" s="41">
        <v>38</v>
      </c>
      <c r="B112" s="145">
        <f>NAMES!D45</f>
        <v>0</v>
      </c>
      <c r="C112" s="74"/>
      <c r="D112" s="74"/>
      <c r="E112" s="75"/>
      <c r="F112" s="56">
        <f>'Per. Dev'!D111</f>
        <v>0</v>
      </c>
      <c r="G112" s="57">
        <f>UCSP!D111</f>
        <v>0</v>
      </c>
      <c r="H112" s="58">
        <f>PEH!D111</f>
        <v>0</v>
      </c>
      <c r="I112" s="58">
        <f>'PR2'!D111</f>
        <v>0</v>
      </c>
      <c r="J112" s="58">
        <f>Immersion!D111</f>
        <v>0</v>
      </c>
      <c r="K112" s="38">
        <f>TVL!D111</f>
        <v>0</v>
      </c>
      <c r="L112" s="28">
        <f t="shared" si="2"/>
        <v>0</v>
      </c>
      <c r="M112" s="27" t="str">
        <f t="shared" si="3"/>
        <v>FAILED</v>
      </c>
    </row>
    <row r="113" spans="1:13" ht="15" hidden="1">
      <c r="A113" s="41">
        <v>39</v>
      </c>
      <c r="B113" s="145">
        <f>NAMES!D46</f>
        <v>0</v>
      </c>
      <c r="C113" s="74"/>
      <c r="D113" s="74"/>
      <c r="E113" s="75"/>
      <c r="F113" s="56">
        <f>'Per. Dev'!D112</f>
        <v>0</v>
      </c>
      <c r="G113" s="57">
        <f>UCSP!D112</f>
        <v>0</v>
      </c>
      <c r="H113" s="58">
        <f>PEH!D112</f>
        <v>0</v>
      </c>
      <c r="I113" s="58">
        <f>'PR2'!D112</f>
        <v>0</v>
      </c>
      <c r="J113" s="58">
        <f>Immersion!D112</f>
        <v>0</v>
      </c>
      <c r="K113" s="38">
        <f>TVL!D112</f>
        <v>0</v>
      </c>
      <c r="L113" s="28">
        <f t="shared" si="2"/>
        <v>0</v>
      </c>
      <c r="M113" s="27" t="str">
        <f t="shared" si="3"/>
        <v>FAILED</v>
      </c>
    </row>
    <row r="114" spans="1:13" ht="15" hidden="1">
      <c r="A114" s="41">
        <v>40</v>
      </c>
      <c r="B114" s="145">
        <f>NAMES!D47</f>
        <v>0</v>
      </c>
      <c r="C114" s="74"/>
      <c r="D114" s="74"/>
      <c r="E114" s="75"/>
      <c r="F114" s="56">
        <f>'Per. Dev'!D113</f>
        <v>0</v>
      </c>
      <c r="G114" s="57">
        <f>UCSP!D113</f>
        <v>0</v>
      </c>
      <c r="H114" s="58">
        <f>PEH!D113</f>
        <v>0</v>
      </c>
      <c r="I114" s="58">
        <f>'PR2'!D113</f>
        <v>0</v>
      </c>
      <c r="J114" s="58">
        <f>Immersion!D113</f>
        <v>0</v>
      </c>
      <c r="K114" s="38">
        <f>TVL!D113</f>
        <v>0</v>
      </c>
      <c r="L114" s="28">
        <f t="shared" si="2"/>
        <v>0</v>
      </c>
      <c r="M114" s="27" t="str">
        <f t="shared" si="3"/>
        <v>FAILED</v>
      </c>
    </row>
    <row r="115" spans="1:13" ht="15" hidden="1">
      <c r="A115" s="41">
        <v>41</v>
      </c>
      <c r="B115" s="145">
        <f>NAMES!D48</f>
        <v>0</v>
      </c>
      <c r="C115" s="74"/>
      <c r="D115" s="74"/>
      <c r="E115" s="75"/>
      <c r="F115" s="56">
        <f>'Per. Dev'!D114</f>
        <v>0</v>
      </c>
      <c r="G115" s="57">
        <f>UCSP!D114</f>
        <v>0</v>
      </c>
      <c r="H115" s="58">
        <f>PEH!D114</f>
        <v>0</v>
      </c>
      <c r="I115" s="58">
        <f>'PR2'!D114</f>
        <v>0</v>
      </c>
      <c r="J115" s="58">
        <f>Immersion!D114</f>
        <v>0</v>
      </c>
      <c r="K115" s="38">
        <f>TVL!D114</f>
        <v>0</v>
      </c>
      <c r="L115" s="28">
        <f t="shared" si="2"/>
        <v>0</v>
      </c>
      <c r="M115" s="27" t="str">
        <f t="shared" si="3"/>
        <v>FAILED</v>
      </c>
    </row>
    <row r="116" spans="1:13" ht="15" hidden="1">
      <c r="A116" s="41">
        <v>42</v>
      </c>
      <c r="B116" s="145">
        <f>NAMES!D49</f>
        <v>0</v>
      </c>
      <c r="C116" s="74"/>
      <c r="D116" s="74"/>
      <c r="E116" s="75"/>
      <c r="F116" s="56">
        <f>'Per. Dev'!D115</f>
        <v>0</v>
      </c>
      <c r="G116" s="57">
        <f>UCSP!D115</f>
        <v>0</v>
      </c>
      <c r="H116" s="58">
        <f>PEH!D115</f>
        <v>0</v>
      </c>
      <c r="I116" s="58">
        <f>'PR2'!D115</f>
        <v>0</v>
      </c>
      <c r="J116" s="58">
        <f>Immersion!D115</f>
        <v>0</v>
      </c>
      <c r="K116" s="38">
        <f>TVL!D115</f>
        <v>0</v>
      </c>
      <c r="L116" s="28">
        <f t="shared" si="2"/>
        <v>0</v>
      </c>
      <c r="M116" s="27" t="str">
        <f t="shared" si="3"/>
        <v>FAILED</v>
      </c>
    </row>
    <row r="117" spans="1:13" ht="15" hidden="1">
      <c r="A117" s="41">
        <v>43</v>
      </c>
      <c r="B117" s="145">
        <f>NAMES!D50</f>
        <v>0</v>
      </c>
      <c r="C117" s="74"/>
      <c r="D117" s="74"/>
      <c r="E117" s="75"/>
      <c r="F117" s="56">
        <f>'Per. Dev'!D116</f>
        <v>0</v>
      </c>
      <c r="G117" s="57">
        <f>UCSP!D116</f>
        <v>0</v>
      </c>
      <c r="H117" s="58">
        <f>PEH!D116</f>
        <v>0</v>
      </c>
      <c r="I117" s="58">
        <f>'PR2'!D116</f>
        <v>0</v>
      </c>
      <c r="J117" s="58">
        <f>Immersion!D116</f>
        <v>0</v>
      </c>
      <c r="K117" s="38">
        <f>TVL!D116</f>
        <v>0</v>
      </c>
      <c r="L117" s="28">
        <f t="shared" si="2"/>
        <v>0</v>
      </c>
      <c r="M117" s="27" t="str">
        <f t="shared" si="3"/>
        <v>FAILED</v>
      </c>
    </row>
    <row r="118" spans="1:13" ht="15" hidden="1">
      <c r="A118" s="41">
        <v>44</v>
      </c>
      <c r="B118" s="145">
        <f>NAMES!D51</f>
        <v>0</v>
      </c>
      <c r="C118" s="74"/>
      <c r="D118" s="74"/>
      <c r="E118" s="75"/>
      <c r="F118" s="56">
        <f>'Per. Dev'!D117</f>
        <v>0</v>
      </c>
      <c r="G118" s="57">
        <f>UCSP!D117</f>
        <v>0</v>
      </c>
      <c r="H118" s="58">
        <f>PEH!D117</f>
        <v>0</v>
      </c>
      <c r="I118" s="58">
        <f>'PR2'!D117</f>
        <v>0</v>
      </c>
      <c r="J118" s="58">
        <f>Immersion!D117</f>
        <v>0</v>
      </c>
      <c r="K118" s="38">
        <f>TVL!D117</f>
        <v>0</v>
      </c>
      <c r="L118" s="28">
        <f t="shared" si="2"/>
        <v>0</v>
      </c>
      <c r="M118" s="27" t="str">
        <f t="shared" si="3"/>
        <v>FAILED</v>
      </c>
    </row>
    <row r="119" spans="1:13" ht="15" hidden="1">
      <c r="A119" s="41">
        <v>45</v>
      </c>
      <c r="B119" s="145">
        <f>NAMES!D52</f>
        <v>0</v>
      </c>
      <c r="C119" s="74"/>
      <c r="D119" s="74"/>
      <c r="E119" s="75"/>
      <c r="F119" s="56">
        <f>'Per. Dev'!D118</f>
        <v>0</v>
      </c>
      <c r="G119" s="57">
        <f>UCSP!D118</f>
        <v>0</v>
      </c>
      <c r="H119" s="58">
        <f>PEH!D118</f>
        <v>0</v>
      </c>
      <c r="I119" s="58">
        <f>'PR2'!D118</f>
        <v>0</v>
      </c>
      <c r="J119" s="58">
        <f>Immersion!D118</f>
        <v>0</v>
      </c>
      <c r="K119" s="38">
        <f>TVL!D118</f>
        <v>0</v>
      </c>
      <c r="L119" s="28">
        <f t="shared" si="2"/>
        <v>0</v>
      </c>
      <c r="M119" s="27" t="str">
        <f t="shared" si="3"/>
        <v>FAILED</v>
      </c>
    </row>
    <row r="120" spans="1:13" ht="15" hidden="1">
      <c r="A120" s="41">
        <v>46</v>
      </c>
      <c r="B120" s="145">
        <f>NAMES!D53</f>
        <v>0</v>
      </c>
      <c r="C120" s="74"/>
      <c r="D120" s="74"/>
      <c r="E120" s="75"/>
      <c r="F120" s="56">
        <f>'Per. Dev'!D119</f>
        <v>0</v>
      </c>
      <c r="G120" s="57">
        <f>UCSP!D119</f>
        <v>0</v>
      </c>
      <c r="H120" s="57">
        <f>PEH!D119</f>
        <v>0</v>
      </c>
      <c r="I120" s="58">
        <f>'PR2'!D119</f>
        <v>0</v>
      </c>
      <c r="J120" s="58">
        <f>Immersion!D119</f>
        <v>0</v>
      </c>
      <c r="K120" s="38">
        <f>TVL!D119</f>
        <v>0</v>
      </c>
      <c r="L120" s="28">
        <f t="shared" si="2"/>
        <v>0</v>
      </c>
      <c r="M120" s="27" t="str">
        <f t="shared" si="3"/>
        <v>FAILED</v>
      </c>
    </row>
    <row r="121" spans="1:13" ht="15" hidden="1">
      <c r="A121" s="41">
        <v>47</v>
      </c>
      <c r="B121" s="145">
        <f>NAMES!D54</f>
        <v>0</v>
      </c>
      <c r="C121" s="74"/>
      <c r="D121" s="74"/>
      <c r="E121" s="75"/>
      <c r="F121" s="56">
        <f>'Per. Dev'!D120</f>
        <v>0</v>
      </c>
      <c r="G121" s="57">
        <f>UCSP!D120</f>
        <v>0</v>
      </c>
      <c r="H121" s="57">
        <f>PEH!D120</f>
        <v>0</v>
      </c>
      <c r="I121" s="58">
        <f>'PR2'!D120</f>
        <v>0</v>
      </c>
      <c r="J121" s="58">
        <f>Immersion!D120</f>
        <v>0</v>
      </c>
      <c r="K121" s="38">
        <f>TVL!D120</f>
        <v>0</v>
      </c>
      <c r="L121" s="28">
        <f t="shared" si="2"/>
        <v>0</v>
      </c>
      <c r="M121" s="27" t="str">
        <f t="shared" si="3"/>
        <v>FAILED</v>
      </c>
    </row>
    <row r="122" spans="1:13" ht="15" hidden="1">
      <c r="A122" s="41">
        <v>48</v>
      </c>
      <c r="B122" s="145">
        <f>NAMES!D55</f>
        <v>0</v>
      </c>
      <c r="C122" s="74"/>
      <c r="D122" s="74"/>
      <c r="E122" s="75"/>
      <c r="F122" s="56">
        <f>'Per. Dev'!D121</f>
        <v>0</v>
      </c>
      <c r="G122" s="57">
        <f>UCSP!D121</f>
        <v>0</v>
      </c>
      <c r="H122" s="57">
        <f>PEH!D121</f>
        <v>0</v>
      </c>
      <c r="I122" s="58">
        <f>'PR2'!D121</f>
        <v>0</v>
      </c>
      <c r="J122" s="58">
        <f>Immersion!D121</f>
        <v>0</v>
      </c>
      <c r="K122" s="38">
        <f>TVL!D121</f>
        <v>0</v>
      </c>
      <c r="L122" s="28">
        <f t="shared" si="2"/>
        <v>0</v>
      </c>
      <c r="M122" s="27" t="str">
        <f t="shared" si="3"/>
        <v>FAILED</v>
      </c>
    </row>
    <row r="123" spans="1:13" ht="15" hidden="1">
      <c r="A123" s="41">
        <v>49</v>
      </c>
      <c r="B123" s="145">
        <f>NAMES!D56</f>
        <v>0</v>
      </c>
      <c r="C123" s="74"/>
      <c r="D123" s="74"/>
      <c r="E123" s="75"/>
      <c r="F123" s="56">
        <f>'Per. Dev'!D122</f>
        <v>0</v>
      </c>
      <c r="G123" s="57">
        <f>UCSP!D122</f>
        <v>0</v>
      </c>
      <c r="H123" s="57">
        <f>PEH!D122</f>
        <v>0</v>
      </c>
      <c r="I123" s="58">
        <f>'PR2'!D122</f>
        <v>0</v>
      </c>
      <c r="J123" s="58">
        <f>Immersion!D122</f>
        <v>0</v>
      </c>
      <c r="K123" s="38">
        <f>TVL!D122</f>
        <v>0</v>
      </c>
      <c r="L123" s="28">
        <f t="shared" si="2"/>
        <v>0</v>
      </c>
      <c r="M123" s="27" t="str">
        <f t="shared" si="3"/>
        <v>FAILED</v>
      </c>
    </row>
    <row r="124" spans="1:13" ht="15" hidden="1">
      <c r="A124" s="41">
        <v>50</v>
      </c>
      <c r="B124" s="145">
        <f>NAMES!D57</f>
        <v>0</v>
      </c>
      <c r="C124" s="74"/>
      <c r="D124" s="74"/>
      <c r="E124" s="75"/>
      <c r="F124" s="56">
        <f>'Per. Dev'!D123</f>
        <v>0</v>
      </c>
      <c r="G124" s="57">
        <f>UCSP!D123</f>
        <v>0</v>
      </c>
      <c r="H124" s="57">
        <f>PEH!D123</f>
        <v>0</v>
      </c>
      <c r="I124" s="58">
        <f>'PR2'!D123</f>
        <v>0</v>
      </c>
      <c r="J124" s="58">
        <f>Immersion!D123</f>
        <v>0</v>
      </c>
      <c r="K124" s="38">
        <f>TVL!D123</f>
        <v>0</v>
      </c>
      <c r="L124" s="28">
        <f t="shared" si="2"/>
        <v>0</v>
      </c>
      <c r="M124" s="27" t="str">
        <f t="shared" si="3"/>
        <v>FAILED</v>
      </c>
    </row>
    <row r="125" spans="1:13" ht="15" hidden="1">
      <c r="A125" s="41">
        <v>51</v>
      </c>
      <c r="B125" s="145">
        <f>NAMES!D58</f>
        <v>0</v>
      </c>
      <c r="C125" s="74"/>
      <c r="D125" s="74"/>
      <c r="E125" s="75"/>
      <c r="F125" s="56">
        <f>'Per. Dev'!D124</f>
        <v>0</v>
      </c>
      <c r="G125" s="57">
        <f>UCSP!D124</f>
        <v>0</v>
      </c>
      <c r="H125" s="57">
        <f>PEH!D124</f>
        <v>0</v>
      </c>
      <c r="I125" s="58">
        <f>'PR2'!D124</f>
        <v>0</v>
      </c>
      <c r="J125" s="58">
        <f>Immersion!D124</f>
        <v>0</v>
      </c>
      <c r="K125" s="38">
        <f>TVL!D124</f>
        <v>0</v>
      </c>
      <c r="L125" s="28">
        <f t="shared" si="2"/>
        <v>0</v>
      </c>
      <c r="M125" s="27" t="str">
        <f t="shared" si="3"/>
        <v>FAILED</v>
      </c>
    </row>
    <row r="126" spans="1:13" ht="15" hidden="1">
      <c r="A126" s="41">
        <v>52</v>
      </c>
      <c r="B126" s="145">
        <f>NAMES!D59</f>
        <v>0</v>
      </c>
      <c r="C126" s="74"/>
      <c r="D126" s="74"/>
      <c r="E126" s="75"/>
      <c r="F126" s="56">
        <f>'Per. Dev'!D125</f>
        <v>0</v>
      </c>
      <c r="G126" s="57">
        <f>UCSP!D125</f>
        <v>0</v>
      </c>
      <c r="H126" s="57">
        <f>PEH!D125</f>
        <v>0</v>
      </c>
      <c r="I126" s="58">
        <f>'PR2'!D125</f>
        <v>0</v>
      </c>
      <c r="J126" s="58">
        <f>Immersion!D125</f>
        <v>0</v>
      </c>
      <c r="K126" s="38">
        <f>TVL!D125</f>
        <v>0</v>
      </c>
      <c r="L126" s="28">
        <f t="shared" si="2"/>
        <v>0</v>
      </c>
      <c r="M126" s="27" t="str">
        <f t="shared" si="3"/>
        <v>FAILED</v>
      </c>
    </row>
    <row r="127" spans="1:13" ht="15" hidden="1">
      <c r="A127" s="41">
        <v>53</v>
      </c>
      <c r="B127" s="145">
        <f>NAMES!D60</f>
        <v>0</v>
      </c>
      <c r="C127" s="74"/>
      <c r="D127" s="74"/>
      <c r="E127" s="75"/>
      <c r="F127" s="56">
        <f>'Per. Dev'!D126</f>
        <v>0</v>
      </c>
      <c r="G127" s="57">
        <f>UCSP!D126</f>
        <v>0</v>
      </c>
      <c r="H127" s="57">
        <f>PEH!D126</f>
        <v>0</v>
      </c>
      <c r="I127" s="58">
        <f>'PR2'!D126</f>
        <v>0</v>
      </c>
      <c r="J127" s="58">
        <f>Immersion!D126</f>
        <v>0</v>
      </c>
      <c r="K127" s="38">
        <f>TVL!D126</f>
        <v>0</v>
      </c>
      <c r="L127" s="28">
        <f t="shared" si="2"/>
        <v>0</v>
      </c>
      <c r="M127" s="27" t="str">
        <f t="shared" si="3"/>
        <v>FAILED</v>
      </c>
    </row>
    <row r="128" spans="1:13" ht="15" hidden="1">
      <c r="A128" s="41">
        <v>54</v>
      </c>
      <c r="B128" s="145">
        <f>NAMES!D61</f>
        <v>0</v>
      </c>
      <c r="C128" s="74"/>
      <c r="D128" s="74"/>
      <c r="E128" s="75"/>
      <c r="F128" s="56">
        <f>'Per. Dev'!D127</f>
        <v>0</v>
      </c>
      <c r="G128" s="57">
        <f>UCSP!D127</f>
        <v>0</v>
      </c>
      <c r="H128" s="57">
        <f>PEH!D127</f>
        <v>0</v>
      </c>
      <c r="I128" s="58">
        <f>'PR2'!D127</f>
        <v>0</v>
      </c>
      <c r="J128" s="58">
        <f>Immersion!D127</f>
        <v>0</v>
      </c>
      <c r="K128" s="38">
        <f>TVL!D127</f>
        <v>0</v>
      </c>
      <c r="L128" s="28">
        <f t="shared" si="2"/>
        <v>0</v>
      </c>
      <c r="M128" s="27" t="str">
        <f t="shared" si="3"/>
        <v>FAILED</v>
      </c>
    </row>
    <row r="129" spans="1:13" ht="15" hidden="1">
      <c r="A129" s="41">
        <v>55</v>
      </c>
      <c r="B129" s="145">
        <f>NAMES!D62</f>
        <v>0</v>
      </c>
      <c r="C129" s="74"/>
      <c r="D129" s="74"/>
      <c r="E129" s="75"/>
      <c r="F129" s="56">
        <f>'Per. Dev'!D128</f>
        <v>0</v>
      </c>
      <c r="G129" s="57">
        <f>UCSP!D128</f>
        <v>0</v>
      </c>
      <c r="H129" s="57">
        <f>PEH!D128</f>
        <v>0</v>
      </c>
      <c r="I129" s="58">
        <f>'PR2'!D128</f>
        <v>0</v>
      </c>
      <c r="J129" s="58">
        <f>Immersion!D128</f>
        <v>0</v>
      </c>
      <c r="K129" s="38">
        <f>TVL!D128</f>
        <v>0</v>
      </c>
      <c r="L129" s="28">
        <f t="shared" si="2"/>
        <v>0</v>
      </c>
      <c r="M129" s="27" t="str">
        <f t="shared" si="3"/>
        <v>FAILED</v>
      </c>
    </row>
    <row r="130" spans="1:13" ht="15" hidden="1">
      <c r="A130" s="41">
        <v>56</v>
      </c>
      <c r="B130" s="145">
        <f>NAMES!D63</f>
        <v>0</v>
      </c>
      <c r="C130" s="74"/>
      <c r="D130" s="74"/>
      <c r="E130" s="75"/>
      <c r="F130" s="56">
        <f>'Per. Dev'!D129</f>
        <v>0</v>
      </c>
      <c r="G130" s="57">
        <f>UCSP!D129</f>
        <v>0</v>
      </c>
      <c r="H130" s="57">
        <f>PEH!D129</f>
        <v>0</v>
      </c>
      <c r="I130" s="58">
        <f>'PR2'!D129</f>
        <v>0</v>
      </c>
      <c r="J130" s="58">
        <f>Immersion!D129</f>
        <v>0</v>
      </c>
      <c r="K130" s="38">
        <f>TVL!D129</f>
        <v>0</v>
      </c>
      <c r="L130" s="28">
        <f t="shared" si="2"/>
        <v>0</v>
      </c>
      <c r="M130" s="27" t="str">
        <f t="shared" si="3"/>
        <v>FAILED</v>
      </c>
    </row>
    <row r="131" spans="1:13" ht="15" hidden="1">
      <c r="A131" s="41">
        <v>57</v>
      </c>
      <c r="B131" s="145">
        <f>NAMES!D64</f>
        <v>0</v>
      </c>
      <c r="C131" s="74"/>
      <c r="D131" s="74"/>
      <c r="E131" s="75"/>
      <c r="F131" s="56">
        <f>'Per. Dev'!D130</f>
        <v>0</v>
      </c>
      <c r="G131" s="57">
        <f>UCSP!D130</f>
        <v>0</v>
      </c>
      <c r="H131" s="57">
        <f>PEH!D130</f>
        <v>0</v>
      </c>
      <c r="I131" s="58">
        <f>'PR2'!D130</f>
        <v>0</v>
      </c>
      <c r="J131" s="58">
        <f>Immersion!D130</f>
        <v>0</v>
      </c>
      <c r="K131" s="38">
        <f>TVL!D130</f>
        <v>0</v>
      </c>
      <c r="L131" s="28">
        <f t="shared" si="2"/>
        <v>0</v>
      </c>
      <c r="M131" s="27" t="str">
        <f t="shared" si="3"/>
        <v>FAILED</v>
      </c>
    </row>
    <row r="132" spans="1:13" ht="15" hidden="1">
      <c r="A132" s="41">
        <v>58</v>
      </c>
      <c r="B132" s="145">
        <f>NAMES!D65</f>
        <v>0</v>
      </c>
      <c r="C132" s="74"/>
      <c r="D132" s="74"/>
      <c r="E132" s="75"/>
      <c r="F132" s="56">
        <f>'Per. Dev'!D131</f>
        <v>0</v>
      </c>
      <c r="G132" s="57">
        <f>UCSP!D131</f>
        <v>0</v>
      </c>
      <c r="H132" s="57">
        <f>PEH!D131</f>
        <v>0</v>
      </c>
      <c r="I132" s="58">
        <f>'PR2'!D131</f>
        <v>0</v>
      </c>
      <c r="J132" s="58">
        <f>Immersion!D131</f>
        <v>0</v>
      </c>
      <c r="K132" s="38">
        <f>TVL!D131</f>
        <v>0</v>
      </c>
      <c r="L132" s="28">
        <f t="shared" si="2"/>
        <v>0</v>
      </c>
      <c r="M132" s="27" t="str">
        <f t="shared" si="3"/>
        <v>FAILED</v>
      </c>
    </row>
    <row r="133" spans="1:13" ht="15" hidden="1">
      <c r="A133" s="41">
        <v>59</v>
      </c>
      <c r="B133" s="145">
        <f>NAMES!D66</f>
        <v>0</v>
      </c>
      <c r="C133" s="74"/>
      <c r="D133" s="74"/>
      <c r="E133" s="75"/>
      <c r="F133" s="56">
        <f>'Per. Dev'!D132</f>
        <v>0</v>
      </c>
      <c r="G133" s="57">
        <f>UCSP!D132</f>
        <v>0</v>
      </c>
      <c r="H133" s="57">
        <f>PEH!D132</f>
        <v>0</v>
      </c>
      <c r="I133" s="58">
        <f>'PR2'!D132</f>
        <v>0</v>
      </c>
      <c r="J133" s="58">
        <f>Immersion!D132</f>
        <v>0</v>
      </c>
      <c r="K133" s="38">
        <f>TVL!D132</f>
        <v>0</v>
      </c>
      <c r="L133" s="28">
        <f t="shared" si="2"/>
        <v>0</v>
      </c>
      <c r="M133" s="27" t="str">
        <f t="shared" si="3"/>
        <v>FAILED</v>
      </c>
    </row>
    <row r="134" spans="1:13" ht="15" hidden="1">
      <c r="A134" s="41">
        <v>60</v>
      </c>
      <c r="B134" s="145">
        <f>NAMES!D67</f>
        <v>0</v>
      </c>
      <c r="C134" s="74"/>
      <c r="D134" s="74"/>
      <c r="E134" s="75"/>
      <c r="F134" s="56">
        <f>'Per. Dev'!D133</f>
        <v>0</v>
      </c>
      <c r="G134" s="57">
        <f>UCSP!D133</f>
        <v>0</v>
      </c>
      <c r="H134" s="57">
        <f>PEH!D133</f>
        <v>0</v>
      </c>
      <c r="I134" s="58">
        <f>'PR2'!D133</f>
        <v>0</v>
      </c>
      <c r="J134" s="58">
        <f>Immersion!D133</f>
        <v>0</v>
      </c>
      <c r="K134" s="38">
        <f>TVL!D133</f>
        <v>0</v>
      </c>
      <c r="L134" s="28">
        <f t="shared" si="2"/>
        <v>0</v>
      </c>
      <c r="M134" s="27" t="str">
        <f t="shared" si="3"/>
        <v>FAILED</v>
      </c>
    </row>
    <row r="135" spans="1:13" ht="15">
      <c r="A135" s="39"/>
      <c r="B135" s="147"/>
      <c r="C135" s="74"/>
      <c r="D135" s="74"/>
      <c r="E135" s="75"/>
      <c r="F135" s="121"/>
      <c r="G135" s="74"/>
      <c r="H135" s="74"/>
      <c r="I135" s="74"/>
      <c r="J135" s="74"/>
      <c r="K135" s="74"/>
      <c r="L135" s="74"/>
      <c r="M135" s="75"/>
    </row>
    <row r="136" spans="1:13" ht="15">
      <c r="A136" s="41"/>
      <c r="B136" s="151" t="s">
        <v>119</v>
      </c>
      <c r="C136" s="74"/>
      <c r="D136" s="74"/>
      <c r="E136" s="75"/>
      <c r="F136" s="175">
        <f>COUNTIF(F75:F134,"&gt;0") + COUNTIF(F14:F73,"&gt;0")</f>
        <v>52</v>
      </c>
      <c r="G136" s="175">
        <f t="shared" ref="G136:L136" si="4">COUNTIF(G75:G134,"&gt;0") + COUNTIF(G14:G73,"&gt;0")</f>
        <v>53</v>
      </c>
      <c r="H136" s="175">
        <f t="shared" si="4"/>
        <v>53</v>
      </c>
      <c r="I136" s="175">
        <f t="shared" si="4"/>
        <v>52</v>
      </c>
      <c r="J136" s="175">
        <f t="shared" si="4"/>
        <v>53</v>
      </c>
      <c r="K136" s="175">
        <f t="shared" si="4"/>
        <v>53</v>
      </c>
      <c r="L136" s="175">
        <f t="shared" si="4"/>
        <v>53</v>
      </c>
      <c r="M136" s="41"/>
    </row>
    <row r="137" spans="1:13" ht="15">
      <c r="A137" s="41"/>
      <c r="B137" s="151" t="s">
        <v>120</v>
      </c>
      <c r="C137" s="74"/>
      <c r="D137" s="74"/>
      <c r="E137" s="75"/>
      <c r="F137" s="43">
        <f t="shared" ref="F137:L137" si="5">IFERROR((SUM(F75:F134,F14:F73))/F136,"")</f>
        <v>90.480769230769226</v>
      </c>
      <c r="G137" s="43">
        <f t="shared" si="5"/>
        <v>84.679245283018872</v>
      </c>
      <c r="H137" s="43">
        <f t="shared" si="5"/>
        <v>93.20754716981132</v>
      </c>
      <c r="I137" s="43">
        <f t="shared" si="5"/>
        <v>88.019230769230774</v>
      </c>
      <c r="J137" s="43">
        <f t="shared" si="5"/>
        <v>90.301886792452834</v>
      </c>
      <c r="K137" s="43">
        <f t="shared" si="5"/>
        <v>91.075471698113205</v>
      </c>
      <c r="L137" s="43">
        <f t="shared" si="5"/>
        <v>89.066037735849036</v>
      </c>
      <c r="M137" s="44"/>
    </row>
    <row r="138" spans="1:13" ht="15">
      <c r="A138" s="41"/>
      <c r="B138" s="151" t="s">
        <v>121</v>
      </c>
      <c r="C138" s="74"/>
      <c r="D138" s="74"/>
      <c r="E138" s="75"/>
      <c r="F138" s="41">
        <v>2</v>
      </c>
      <c r="G138" s="41">
        <v>1</v>
      </c>
      <c r="H138" s="41">
        <v>1</v>
      </c>
      <c r="I138" s="41">
        <v>2</v>
      </c>
      <c r="J138" s="41">
        <v>1</v>
      </c>
      <c r="K138" s="41">
        <v>1</v>
      </c>
      <c r="L138" s="41"/>
      <c r="M138" s="41"/>
    </row>
    <row r="139" spans="1:13" ht="17.25">
      <c r="A139" s="41"/>
      <c r="B139" s="146" t="s">
        <v>122</v>
      </c>
      <c r="C139" s="74"/>
      <c r="D139" s="74"/>
      <c r="E139" s="75"/>
      <c r="F139" s="6">
        <f t="shared" ref="F139:K139" si="6">COUNTIF(F14:F119, "&lt;"&amp;ROUND(75,0))</f>
        <v>53</v>
      </c>
      <c r="G139" s="6">
        <f t="shared" si="6"/>
        <v>52</v>
      </c>
      <c r="H139" s="6">
        <f t="shared" si="6"/>
        <v>52</v>
      </c>
      <c r="I139" s="6">
        <f t="shared" si="6"/>
        <v>53</v>
      </c>
      <c r="J139" s="6">
        <f t="shared" si="6"/>
        <v>52</v>
      </c>
      <c r="K139" s="6">
        <f t="shared" si="6"/>
        <v>53</v>
      </c>
      <c r="L139" s="41"/>
      <c r="M139" s="41"/>
    </row>
    <row r="140" spans="1:13" ht="15">
      <c r="A140" s="41"/>
      <c r="B140" s="146" t="s">
        <v>123</v>
      </c>
      <c r="C140" s="74"/>
      <c r="D140" s="74"/>
      <c r="E140" s="75"/>
      <c r="F140" s="41"/>
      <c r="G140" s="41"/>
      <c r="H140" s="41"/>
      <c r="I140" s="41"/>
      <c r="J140" s="41"/>
      <c r="K140" s="41"/>
      <c r="L140" s="41"/>
      <c r="M140" s="41"/>
    </row>
    <row r="141" spans="1:13" ht="15">
      <c r="A141" s="41"/>
      <c r="B141" s="146" t="s">
        <v>124</v>
      </c>
      <c r="C141" s="74"/>
      <c r="D141" s="74"/>
      <c r="E141" s="75"/>
      <c r="F141" s="41"/>
      <c r="G141" s="41"/>
      <c r="H141" s="41"/>
      <c r="I141" s="41"/>
      <c r="J141" s="41"/>
      <c r="K141" s="41"/>
      <c r="L141" s="41"/>
      <c r="M141" s="41"/>
    </row>
  </sheetData>
  <mergeCells count="154">
    <mergeCell ref="A1:M1"/>
    <mergeCell ref="A2:M2"/>
    <mergeCell ref="A3:M3"/>
    <mergeCell ref="A4:M4"/>
    <mergeCell ref="A5:M5"/>
    <mergeCell ref="A6:M6"/>
    <mergeCell ref="A7:M7"/>
    <mergeCell ref="F10:H10"/>
    <mergeCell ref="F11:F12"/>
    <mergeCell ref="G11:G12"/>
    <mergeCell ref="H11:H12"/>
    <mergeCell ref="I11:I12"/>
    <mergeCell ref="J11:J12"/>
    <mergeCell ref="K11:K12"/>
    <mergeCell ref="F13:M13"/>
    <mergeCell ref="F8:I8"/>
    <mergeCell ref="J8:K8"/>
    <mergeCell ref="F9:G9"/>
    <mergeCell ref="H9:K9"/>
    <mergeCell ref="I10:J10"/>
    <mergeCell ref="L10:L12"/>
    <mergeCell ref="M10:M12"/>
    <mergeCell ref="A8:A12"/>
    <mergeCell ref="B8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123:E123"/>
    <mergeCell ref="B124:E124"/>
    <mergeCell ref="B125:E125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26:E126"/>
    <mergeCell ref="B127:E127"/>
    <mergeCell ref="B128:E128"/>
    <mergeCell ref="B129:E129"/>
    <mergeCell ref="B136:E136"/>
    <mergeCell ref="B137:E137"/>
    <mergeCell ref="B138:E138"/>
    <mergeCell ref="B139:E139"/>
    <mergeCell ref="B140:E140"/>
    <mergeCell ref="B141:E141"/>
    <mergeCell ref="B130:E130"/>
    <mergeCell ref="B131:E131"/>
    <mergeCell ref="B132:E132"/>
    <mergeCell ref="B133:E133"/>
    <mergeCell ref="B134:E134"/>
    <mergeCell ref="B135:E135"/>
    <mergeCell ref="F135:M135"/>
    <mergeCell ref="A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</mergeCells>
  <conditionalFormatting sqref="F14:L134">
    <cfRule type="cellIs" dxfId="1" priority="1" operator="lessThan">
      <formula>74.99</formula>
    </cfRule>
  </conditionalFormatting>
  <conditionalFormatting sqref="M74">
    <cfRule type="cellIs" dxfId="0" priority="2" operator="equal">
      <formula>"FAILED"</formula>
    </cfRule>
  </conditionalFormatting>
  <pageMargins left="0.7" right="0.7" top="0.75" bottom="0.75" header="0" footer="0"/>
  <pageSetup paperSize="9" scale="5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140"/>
  <sheetViews>
    <sheetView showZeros="0" tabSelected="1" workbookViewId="0">
      <selection activeCell="A61" sqref="A61:XFD72"/>
    </sheetView>
  </sheetViews>
  <sheetFormatPr defaultColWidth="12.5703125" defaultRowHeight="15.75" customHeight="1"/>
  <cols>
    <col min="1" max="1" width="3.42578125" customWidth="1"/>
    <col min="2" max="2" width="32.140625" customWidth="1"/>
    <col min="3" max="3" width="17.85546875" customWidth="1"/>
    <col min="4" max="4" width="20" customWidth="1"/>
    <col min="5" max="5" width="12.7109375" customWidth="1"/>
    <col min="6" max="6" width="20.28515625" customWidth="1"/>
  </cols>
  <sheetData>
    <row r="1" spans="1:6" ht="15" customHeight="1">
      <c r="A1" s="122" t="s">
        <v>105</v>
      </c>
      <c r="B1" s="86"/>
      <c r="C1" s="86"/>
      <c r="D1" s="86"/>
      <c r="E1" s="86"/>
      <c r="F1" s="86"/>
    </row>
    <row r="2" spans="1:6" ht="15" customHeight="1">
      <c r="A2" s="122" t="s">
        <v>106</v>
      </c>
      <c r="B2" s="86"/>
      <c r="C2" s="86"/>
      <c r="D2" s="86"/>
      <c r="E2" s="86"/>
      <c r="F2" s="86"/>
    </row>
    <row r="3" spans="1:6" ht="15" customHeight="1">
      <c r="A3" s="3"/>
      <c r="B3" s="3"/>
      <c r="C3" s="3"/>
      <c r="D3" s="3"/>
      <c r="E3" s="3"/>
      <c r="F3" s="3"/>
    </row>
    <row r="4" spans="1:6" ht="23.25">
      <c r="A4" s="123" t="s">
        <v>107</v>
      </c>
      <c r="B4" s="86"/>
      <c r="C4" s="86"/>
      <c r="D4" s="86"/>
      <c r="E4" s="86"/>
      <c r="F4" s="86"/>
    </row>
    <row r="5" spans="1:6" ht="14.25" customHeight="1">
      <c r="A5" s="122"/>
      <c r="B5" s="86"/>
      <c r="C5" s="86"/>
      <c r="D5" s="86"/>
      <c r="E5" s="86"/>
      <c r="F5" s="86"/>
    </row>
    <row r="6" spans="1:6" ht="18.75">
      <c r="A6" s="124" t="s">
        <v>144</v>
      </c>
      <c r="B6" s="86"/>
      <c r="C6" s="86"/>
      <c r="D6" s="86"/>
      <c r="E6" s="86"/>
      <c r="F6" s="86"/>
    </row>
    <row r="7" spans="1:6" ht="15" customHeight="1">
      <c r="A7" s="122" t="s">
        <v>109</v>
      </c>
      <c r="B7" s="86"/>
      <c r="C7" s="86"/>
      <c r="D7" s="86"/>
      <c r="E7" s="86"/>
      <c r="F7" s="86"/>
    </row>
    <row r="8" spans="1:6" ht="12.75">
      <c r="A8" s="125"/>
      <c r="B8" s="128" t="s">
        <v>110</v>
      </c>
      <c r="C8" s="173" t="s">
        <v>131</v>
      </c>
      <c r="D8" s="174" t="str">
        <f>NAMES!C1</f>
        <v>12- TVL2</v>
      </c>
      <c r="E8" s="65" t="s">
        <v>145</v>
      </c>
      <c r="F8" s="52" t="str">
        <f>NAMES!C3</f>
        <v>DANIEL S. PARKER</v>
      </c>
    </row>
    <row r="9" spans="1:6" ht="12.75">
      <c r="A9" s="139"/>
      <c r="B9" s="86"/>
      <c r="C9" s="140"/>
      <c r="D9" s="140"/>
      <c r="E9" s="65" t="s">
        <v>146</v>
      </c>
      <c r="F9" s="66" t="s">
        <v>3</v>
      </c>
    </row>
    <row r="10" spans="1:6" ht="15">
      <c r="A10" s="139"/>
      <c r="B10" s="86"/>
      <c r="C10" s="20" t="s">
        <v>114</v>
      </c>
      <c r="D10" s="21" t="s">
        <v>115</v>
      </c>
      <c r="E10" s="21" t="s">
        <v>147</v>
      </c>
      <c r="F10" s="134" t="s">
        <v>96</v>
      </c>
    </row>
    <row r="11" spans="1:6" ht="15">
      <c r="A11" s="140"/>
      <c r="B11" s="129"/>
      <c r="C11" s="22" t="s">
        <v>117</v>
      </c>
      <c r="D11" s="22" t="s">
        <v>117</v>
      </c>
      <c r="E11" s="22" t="s">
        <v>118</v>
      </c>
      <c r="F11" s="133"/>
    </row>
    <row r="12" spans="1:6" ht="15">
      <c r="A12" s="23"/>
      <c r="B12" s="24" t="s">
        <v>12</v>
      </c>
      <c r="C12" s="135"/>
      <c r="D12" s="136"/>
      <c r="E12" s="136"/>
      <c r="F12" s="137"/>
    </row>
    <row r="13" spans="1:6" ht="15.75" customHeight="1">
      <c r="A13" s="25" cm="1">
        <f t="array" ref="A13:A72">_xlfn.SEQUENCE(60,1,1,1)</f>
        <v>1</v>
      </c>
      <c r="B13" s="26" t="str">
        <f>NAMES!C8</f>
        <v>Anderson, Levi</v>
      </c>
      <c r="C13" s="28">
        <f>SGSQ3!L14</f>
        <v>90.833333333333329</v>
      </c>
      <c r="D13" s="28">
        <f>SGSQ4!L14</f>
        <v>89.5</v>
      </c>
      <c r="E13" s="28">
        <f t="shared" ref="E13:E72" si="0">IFERROR(AVERAGE(C13:D13),"")</f>
        <v>90.166666666666657</v>
      </c>
      <c r="F13" s="27" t="str">
        <f t="shared" ref="F13:F72" si="1">IF(E13="","",IF(E13&gt;=75,"PASSED","FAILED"))</f>
        <v>PASSED</v>
      </c>
    </row>
    <row r="14" spans="1:6">
      <c r="A14" s="25">
        <v>2</v>
      </c>
      <c r="B14" s="26" t="str">
        <f>NAMES!C9</f>
        <v>Barnes, Kyle</v>
      </c>
      <c r="C14" s="28">
        <f>SGSQ3!L15</f>
        <v>86.333333333333329</v>
      </c>
      <c r="D14" s="28">
        <f>SGSQ4!L15</f>
        <v>85.833333333333329</v>
      </c>
      <c r="E14" s="28">
        <f t="shared" si="0"/>
        <v>86.083333333333329</v>
      </c>
      <c r="F14" s="27" t="str">
        <f t="shared" si="1"/>
        <v>PASSED</v>
      </c>
    </row>
    <row r="15" spans="1:6" ht="15.75" customHeight="1">
      <c r="A15" s="25">
        <v>3</v>
      </c>
      <c r="B15" s="26" t="str">
        <f>NAMES!C10</f>
        <v>Bennett, Jackson</v>
      </c>
      <c r="C15" s="28">
        <f>SGSQ3!L16</f>
        <v>88</v>
      </c>
      <c r="D15" s="28">
        <f>SGSQ4!L16</f>
        <v>89.833333333333329</v>
      </c>
      <c r="E15" s="28">
        <f t="shared" si="0"/>
        <v>88.916666666666657</v>
      </c>
      <c r="F15" s="27" t="str">
        <f t="shared" si="1"/>
        <v>PASSED</v>
      </c>
    </row>
    <row r="16" spans="1:6" ht="15.75" customHeight="1">
      <c r="A16" s="25">
        <v>4</v>
      </c>
      <c r="B16" s="26" t="str">
        <f>NAMES!C11</f>
        <v>Brooks, Christian</v>
      </c>
      <c r="C16" s="28">
        <f>SGSQ3!L17</f>
        <v>89.333333333333329</v>
      </c>
      <c r="D16" s="28">
        <f>SGSQ4!L17</f>
        <v>90.833333333333329</v>
      </c>
      <c r="E16" s="28">
        <f t="shared" si="0"/>
        <v>90.083333333333329</v>
      </c>
      <c r="F16" s="27" t="str">
        <f t="shared" si="1"/>
        <v>PASSED</v>
      </c>
    </row>
    <row r="17" spans="1:6" ht="15.75" customHeight="1">
      <c r="A17" s="25">
        <v>5</v>
      </c>
      <c r="B17" s="26" t="str">
        <f>NAMES!C12</f>
        <v>Butler, Ryan</v>
      </c>
      <c r="C17" s="28">
        <f>SGSQ3!L18</f>
        <v>88.5</v>
      </c>
      <c r="D17" s="28">
        <f>SGSQ4!L18</f>
        <v>88.333333333333329</v>
      </c>
      <c r="E17" s="28">
        <f t="shared" si="0"/>
        <v>88.416666666666657</v>
      </c>
      <c r="F17" s="27" t="str">
        <f t="shared" si="1"/>
        <v>PASSED</v>
      </c>
    </row>
    <row r="18" spans="1:6" ht="15.75" customHeight="1">
      <c r="A18" s="25">
        <v>6</v>
      </c>
      <c r="B18" s="26" t="str">
        <f>NAMES!C13</f>
        <v>Clark, Daniel</v>
      </c>
      <c r="C18" s="28">
        <f>SGSQ3!L19</f>
        <v>88.166666666666671</v>
      </c>
      <c r="D18" s="28">
        <f>SGSQ4!L19</f>
        <v>90</v>
      </c>
      <c r="E18" s="28">
        <f t="shared" si="0"/>
        <v>89.083333333333343</v>
      </c>
      <c r="F18" s="27" t="str">
        <f t="shared" si="1"/>
        <v>PASSED</v>
      </c>
    </row>
    <row r="19" spans="1:6" ht="15.75" customHeight="1">
      <c r="A19" s="25">
        <v>7</v>
      </c>
      <c r="B19" s="26" t="str">
        <f>NAMES!C14</f>
        <v>Cole, Alexander</v>
      </c>
      <c r="C19" s="28">
        <f>SGSQ3!L20</f>
        <v>0</v>
      </c>
      <c r="D19" s="28">
        <f>SGSQ4!L20</f>
        <v>0</v>
      </c>
      <c r="E19" s="28">
        <f t="shared" si="0"/>
        <v>0</v>
      </c>
      <c r="F19" s="27" t="str">
        <f t="shared" si="1"/>
        <v>FAILED</v>
      </c>
    </row>
    <row r="20" spans="1:6" ht="15.75" customHeight="1">
      <c r="A20" s="25">
        <v>8</v>
      </c>
      <c r="B20" s="26" t="str">
        <f>NAMES!C15</f>
        <v>Coleman, Thomas</v>
      </c>
      <c r="C20" s="28">
        <f>SGSQ3!L21</f>
        <v>90.5</v>
      </c>
      <c r="D20" s="28">
        <f>SGSQ4!L21</f>
        <v>93</v>
      </c>
      <c r="E20" s="28">
        <f t="shared" si="0"/>
        <v>91.75</v>
      </c>
      <c r="F20" s="27" t="str">
        <f t="shared" si="1"/>
        <v>PASSED</v>
      </c>
    </row>
    <row r="21" spans="1:6" ht="15.75" customHeight="1">
      <c r="A21" s="25">
        <v>9</v>
      </c>
      <c r="B21" s="26" t="str">
        <f>NAMES!C16</f>
        <v>Cox, Anthony</v>
      </c>
      <c r="C21" s="28">
        <f>SGSQ3!L22</f>
        <v>90.166666666666671</v>
      </c>
      <c r="D21" s="28">
        <f>SGSQ4!L22</f>
        <v>91.5</v>
      </c>
      <c r="E21" s="28">
        <f t="shared" si="0"/>
        <v>90.833333333333343</v>
      </c>
      <c r="F21" s="27" t="str">
        <f t="shared" si="1"/>
        <v>PASSED</v>
      </c>
    </row>
    <row r="22" spans="1:6" ht="15" customHeight="1">
      <c r="A22" s="25">
        <v>10</v>
      </c>
      <c r="B22" s="26" t="str">
        <f>NAMES!C17</f>
        <v>Dixon, Samuel</v>
      </c>
      <c r="C22" s="28">
        <f>SGSQ3!L23</f>
        <v>72</v>
      </c>
      <c r="D22" s="28">
        <f>SGSQ4!L23</f>
        <v>72.666666666666671</v>
      </c>
      <c r="E22" s="28">
        <f t="shared" si="0"/>
        <v>72.333333333333343</v>
      </c>
      <c r="F22" s="27" t="str">
        <f t="shared" si="1"/>
        <v>FAILED</v>
      </c>
    </row>
    <row r="23" spans="1:6" ht="15.75" customHeight="1">
      <c r="A23" s="25">
        <v>11</v>
      </c>
      <c r="B23" s="26" t="str">
        <f>NAMES!C18</f>
        <v>Evans, Tyler</v>
      </c>
      <c r="C23" s="28">
        <f>SGSQ3!L24</f>
        <v>85.666666666666671</v>
      </c>
      <c r="D23" s="28">
        <f>SGSQ4!L24</f>
        <v>87.166666666666671</v>
      </c>
      <c r="E23" s="28">
        <f t="shared" si="0"/>
        <v>86.416666666666671</v>
      </c>
      <c r="F23" s="27" t="str">
        <f t="shared" si="1"/>
        <v>PASSED</v>
      </c>
    </row>
    <row r="24" spans="1:6" ht="15.75" customHeight="1">
      <c r="A24" s="25">
        <v>12</v>
      </c>
      <c r="B24" s="26" t="str">
        <f>NAMES!C19</f>
        <v>Foster, Sebastian</v>
      </c>
      <c r="C24" s="28">
        <f>SGSQ3!L25</f>
        <v>88.5</v>
      </c>
      <c r="D24" s="28">
        <f>SGSQ4!L25</f>
        <v>89.166666666666671</v>
      </c>
      <c r="E24" s="28">
        <f t="shared" si="0"/>
        <v>88.833333333333343</v>
      </c>
      <c r="F24" s="27" t="str">
        <f t="shared" si="1"/>
        <v>PASSED</v>
      </c>
    </row>
    <row r="25" spans="1:6" ht="15.75" customHeight="1">
      <c r="A25" s="25">
        <v>13</v>
      </c>
      <c r="B25" s="26" t="str">
        <f>NAMES!C20</f>
        <v>Foster, Zachary</v>
      </c>
      <c r="C25" s="28">
        <f>SGSQ3!L26</f>
        <v>89.333333333333329</v>
      </c>
      <c r="D25" s="28">
        <f>SGSQ4!L26</f>
        <v>88.833333333333329</v>
      </c>
      <c r="E25" s="28">
        <f t="shared" si="0"/>
        <v>89.083333333333329</v>
      </c>
      <c r="F25" s="27" t="str">
        <f t="shared" si="1"/>
        <v>PASSED</v>
      </c>
    </row>
    <row r="26" spans="1:6" ht="15.75" customHeight="1">
      <c r="A26" s="25">
        <v>14</v>
      </c>
      <c r="B26" s="26" t="str">
        <f>NAMES!C21</f>
        <v>Griffin, Matthew</v>
      </c>
      <c r="C26" s="28">
        <f>SGSQ3!L27</f>
        <v>90.166666666666671</v>
      </c>
      <c r="D26" s="28">
        <f>SGSQ4!L27</f>
        <v>89.833333333333329</v>
      </c>
      <c r="E26" s="28">
        <f t="shared" si="0"/>
        <v>90</v>
      </c>
      <c r="F26" s="27" t="str">
        <f t="shared" si="1"/>
        <v>PASSED</v>
      </c>
    </row>
    <row r="27" spans="1:6" ht="15.75" customHeight="1">
      <c r="A27" s="25">
        <v>15</v>
      </c>
      <c r="B27" s="26" t="str">
        <f>NAMES!C22</f>
        <v>Hayes, Gabriel</v>
      </c>
      <c r="C27" s="28">
        <f>SGSQ3!L28</f>
        <v>90.333333333333329</v>
      </c>
      <c r="D27" s="28">
        <f>SGSQ4!L28</f>
        <v>92.833333333333329</v>
      </c>
      <c r="E27" s="28">
        <f t="shared" si="0"/>
        <v>91.583333333333329</v>
      </c>
      <c r="F27" s="27" t="str">
        <f t="shared" si="1"/>
        <v>PASSED</v>
      </c>
    </row>
    <row r="28" spans="1:6" ht="15.75" customHeight="1">
      <c r="A28" s="25">
        <v>16</v>
      </c>
      <c r="B28" s="26" t="str">
        <f>NAMES!C23</f>
        <v>Hayes, Timothy</v>
      </c>
      <c r="C28" s="28">
        <f>SGSQ3!L29</f>
        <v>90.166666666666671</v>
      </c>
      <c r="D28" s="28">
        <f>SGSQ4!L29</f>
        <v>92.333333333333329</v>
      </c>
      <c r="E28" s="28">
        <f t="shared" si="0"/>
        <v>91.25</v>
      </c>
      <c r="F28" s="27" t="str">
        <f t="shared" si="1"/>
        <v>PASSED</v>
      </c>
    </row>
    <row r="29" spans="1:6" ht="15" customHeight="1">
      <c r="A29" s="25">
        <v>17</v>
      </c>
      <c r="B29" s="26" t="str">
        <f>NAMES!C24</f>
        <v>Hughes, James</v>
      </c>
      <c r="C29" s="28">
        <f>SGSQ3!L30</f>
        <v>89</v>
      </c>
      <c r="D29" s="28">
        <f>SGSQ4!L30</f>
        <v>88.166666666666671</v>
      </c>
      <c r="E29" s="28">
        <f t="shared" si="0"/>
        <v>88.583333333333343</v>
      </c>
      <c r="F29" s="27" t="str">
        <f t="shared" si="1"/>
        <v>PASSED</v>
      </c>
    </row>
    <row r="30" spans="1:6" ht="15" customHeight="1">
      <c r="A30" s="25">
        <v>18</v>
      </c>
      <c r="B30" s="26" t="str">
        <f>NAMES!C25</f>
        <v>Jenkins, Michael</v>
      </c>
      <c r="C30" s="28">
        <f>SGSQ3!L31</f>
        <v>89.333333333333329</v>
      </c>
      <c r="D30" s="28">
        <f>SGSQ4!L31</f>
        <v>90.166666666666671</v>
      </c>
      <c r="E30" s="28">
        <f t="shared" si="0"/>
        <v>89.75</v>
      </c>
      <c r="F30" s="27" t="str">
        <f t="shared" si="1"/>
        <v>PASSED</v>
      </c>
    </row>
    <row r="31" spans="1:6" ht="15" customHeight="1">
      <c r="A31" s="25">
        <v>19</v>
      </c>
      <c r="B31" s="26" t="str">
        <f>NAMES!C26</f>
        <v>King, Brian</v>
      </c>
      <c r="C31" s="28">
        <f>SGSQ3!L32</f>
        <v>89</v>
      </c>
      <c r="D31" s="28">
        <f>SGSQ4!L32</f>
        <v>88.833333333333329</v>
      </c>
      <c r="E31" s="28">
        <f t="shared" si="0"/>
        <v>88.916666666666657</v>
      </c>
      <c r="F31" s="27" t="str">
        <f t="shared" si="1"/>
        <v>PASSED</v>
      </c>
    </row>
    <row r="32" spans="1:6" ht="15" customHeight="1">
      <c r="A32" s="25">
        <v>20</v>
      </c>
      <c r="B32" s="26" t="str">
        <f>NAMES!C27</f>
        <v>Mitchell, Caleb</v>
      </c>
      <c r="C32" s="28">
        <f>SGSQ3!L33</f>
        <v>87.5</v>
      </c>
      <c r="D32" s="28">
        <f>SGSQ4!L33</f>
        <v>88.166666666666671</v>
      </c>
      <c r="E32" s="28">
        <f t="shared" si="0"/>
        <v>87.833333333333343</v>
      </c>
      <c r="F32" s="27" t="str">
        <f t="shared" si="1"/>
        <v>PASSED</v>
      </c>
    </row>
    <row r="33" spans="1:6" ht="15" customHeight="1">
      <c r="A33" s="25">
        <v>21</v>
      </c>
      <c r="B33" s="26" t="str">
        <f>NAMES!C28</f>
        <v>Mitchell, Jeremy</v>
      </c>
      <c r="C33" s="28">
        <f>SGSQ3!L34</f>
        <v>89.833333333333329</v>
      </c>
      <c r="D33" s="28">
        <f>SGSQ4!L34</f>
        <v>93</v>
      </c>
      <c r="E33" s="28">
        <f t="shared" si="0"/>
        <v>91.416666666666657</v>
      </c>
      <c r="F33" s="27" t="str">
        <f t="shared" si="1"/>
        <v>PASSED</v>
      </c>
    </row>
    <row r="34" spans="1:6" ht="15" customHeight="1">
      <c r="A34" s="25">
        <v>22</v>
      </c>
      <c r="B34" s="26" t="str">
        <f>NAMES!C29</f>
        <v>Morgan, Isaac</v>
      </c>
      <c r="C34" s="28">
        <f>SGSQ3!L35</f>
        <v>87.833333333333329</v>
      </c>
      <c r="D34" s="28">
        <f>SGSQ4!L35</f>
        <v>85</v>
      </c>
      <c r="E34" s="28">
        <f t="shared" si="0"/>
        <v>86.416666666666657</v>
      </c>
      <c r="F34" s="27" t="str">
        <f t="shared" si="1"/>
        <v>PASSED</v>
      </c>
    </row>
    <row r="35" spans="1:6" ht="15" customHeight="1">
      <c r="A35" s="25">
        <v>23</v>
      </c>
      <c r="B35" s="26" t="str">
        <f>NAMES!C30</f>
        <v>Morris, Aaron</v>
      </c>
      <c r="C35" s="28">
        <f>SGSQ3!L36</f>
        <v>89</v>
      </c>
      <c r="D35" s="28">
        <f>SGSQ4!L36</f>
        <v>90</v>
      </c>
      <c r="E35" s="28">
        <f t="shared" si="0"/>
        <v>89.5</v>
      </c>
      <c r="F35" s="27" t="str">
        <f t="shared" si="1"/>
        <v>PASSED</v>
      </c>
    </row>
    <row r="36" spans="1:6" ht="15" customHeight="1">
      <c r="A36" s="25">
        <v>24</v>
      </c>
      <c r="B36" s="26" t="str">
        <f>NAMES!C31</f>
        <v>Murphy, David</v>
      </c>
      <c r="C36" s="28">
        <f>SGSQ3!L37</f>
        <v>89.5</v>
      </c>
      <c r="D36" s="28">
        <f>SGSQ4!L37</f>
        <v>91.833333333333329</v>
      </c>
      <c r="E36" s="28">
        <f t="shared" si="0"/>
        <v>90.666666666666657</v>
      </c>
      <c r="F36" s="27" t="str">
        <f t="shared" si="1"/>
        <v>PASSED</v>
      </c>
    </row>
    <row r="37" spans="1:6" ht="15" customHeight="1">
      <c r="A37" s="25">
        <v>25</v>
      </c>
      <c r="B37" s="26" t="str">
        <f>NAMES!C32</f>
        <v>Patterson, Joshua</v>
      </c>
      <c r="C37" s="28">
        <f>SGSQ3!L38</f>
        <v>87.833333333333329</v>
      </c>
      <c r="D37" s="28">
        <f>SGSQ4!L38</f>
        <v>88.666666666666671</v>
      </c>
      <c r="E37" s="28">
        <f t="shared" si="0"/>
        <v>88.25</v>
      </c>
      <c r="F37" s="27" t="str">
        <f t="shared" si="1"/>
        <v>PASSED</v>
      </c>
    </row>
    <row r="38" spans="1:6" ht="15" customHeight="1">
      <c r="A38" s="25">
        <v>26</v>
      </c>
      <c r="B38" s="26" t="str">
        <f>NAMES!C33</f>
        <v>Perry, Richard</v>
      </c>
      <c r="C38" s="28">
        <f>SGSQ3!L39</f>
        <v>89.666666666666671</v>
      </c>
      <c r="D38" s="28">
        <f>SGSQ4!L39</f>
        <v>91</v>
      </c>
      <c r="E38" s="28">
        <f t="shared" si="0"/>
        <v>90.333333333333343</v>
      </c>
      <c r="F38" s="27" t="str">
        <f t="shared" si="1"/>
        <v>PASSED</v>
      </c>
    </row>
    <row r="39" spans="1:6" ht="15" customHeight="1">
      <c r="A39" s="25">
        <v>27</v>
      </c>
      <c r="B39" s="26" t="str">
        <f>NAMES!C34</f>
        <v>Peterson, Logan</v>
      </c>
      <c r="C39" s="28">
        <f>SGSQ3!L40</f>
        <v>89.666666666666671</v>
      </c>
      <c r="D39" s="28">
        <f>SGSQ4!L40</f>
        <v>91.166666666666671</v>
      </c>
      <c r="E39" s="28">
        <f t="shared" si="0"/>
        <v>90.416666666666671</v>
      </c>
      <c r="F39" s="27" t="str">
        <f t="shared" si="1"/>
        <v>PASSED</v>
      </c>
    </row>
    <row r="40" spans="1:6" ht="15" customHeight="1">
      <c r="A40" s="25">
        <v>28</v>
      </c>
      <c r="B40" s="26" t="str">
        <f>NAMES!C35</f>
        <v>Powell, Nathan</v>
      </c>
      <c r="C40" s="28">
        <f>SGSQ3!L41</f>
        <v>91.166666666666671</v>
      </c>
      <c r="D40" s="28">
        <f>SGSQ4!L41</f>
        <v>89.666666666666671</v>
      </c>
      <c r="E40" s="28">
        <f t="shared" si="0"/>
        <v>90.416666666666671</v>
      </c>
      <c r="F40" s="27" t="str">
        <f t="shared" si="1"/>
        <v>PASSED</v>
      </c>
    </row>
    <row r="41" spans="1:6" ht="15" customHeight="1">
      <c r="A41" s="25">
        <v>29</v>
      </c>
      <c r="B41" s="26" t="str">
        <f>NAMES!C36</f>
        <v>Price, Christopher</v>
      </c>
      <c r="C41" s="28">
        <f>SGSQ3!L42</f>
        <v>89.166666666666671</v>
      </c>
      <c r="D41" s="28">
        <f>SGSQ4!L42</f>
        <v>88.833333333333329</v>
      </c>
      <c r="E41" s="28">
        <f t="shared" si="0"/>
        <v>89</v>
      </c>
      <c r="F41" s="27" t="str">
        <f t="shared" si="1"/>
        <v>PASSED</v>
      </c>
    </row>
    <row r="42" spans="1:6" ht="15" customHeight="1">
      <c r="A42" s="25">
        <v>30</v>
      </c>
      <c r="B42" s="26" t="str">
        <f>NAMES!C37</f>
        <v>Ramirez, Kevin</v>
      </c>
      <c r="C42" s="28">
        <f>SGSQ3!L43</f>
        <v>82.833333333333329</v>
      </c>
      <c r="D42" s="28">
        <f>SGSQ4!L43</f>
        <v>82.166666666666671</v>
      </c>
      <c r="E42" s="28">
        <f t="shared" si="0"/>
        <v>82.5</v>
      </c>
      <c r="F42" s="27" t="str">
        <f t="shared" si="1"/>
        <v>PASSED</v>
      </c>
    </row>
    <row r="43" spans="1:6" ht="15" customHeight="1">
      <c r="A43" s="25">
        <v>31</v>
      </c>
      <c r="B43" s="26" t="str">
        <f>NAMES!C38</f>
        <v>Reed, Patrick</v>
      </c>
      <c r="C43" s="28">
        <f>SGSQ3!L44</f>
        <v>88.5</v>
      </c>
      <c r="D43" s="28">
        <f>SGSQ4!L44</f>
        <v>91</v>
      </c>
      <c r="E43" s="28">
        <f t="shared" si="0"/>
        <v>89.75</v>
      </c>
      <c r="F43" s="27" t="str">
        <f t="shared" si="1"/>
        <v>PASSED</v>
      </c>
    </row>
    <row r="44" spans="1:6" ht="15" customHeight="1">
      <c r="A44" s="25">
        <v>32</v>
      </c>
      <c r="B44" s="26" t="str">
        <f>NAMES!C39</f>
        <v>Reed, William</v>
      </c>
      <c r="C44" s="28">
        <f>SGSQ3!L45</f>
        <v>87.666666666666671</v>
      </c>
      <c r="D44" s="28">
        <f>SGSQ4!L45</f>
        <v>86.833333333333329</v>
      </c>
      <c r="E44" s="28">
        <f t="shared" si="0"/>
        <v>87.25</v>
      </c>
      <c r="F44" s="27" t="str">
        <f t="shared" si="1"/>
        <v>PASSED</v>
      </c>
    </row>
    <row r="45" spans="1:6" ht="15" customHeight="1">
      <c r="A45" s="25">
        <v>33</v>
      </c>
      <c r="B45" s="26" t="str">
        <f>NAMES!C40</f>
        <v>Reynolds, Owen</v>
      </c>
      <c r="C45" s="28">
        <f>SGSQ3!L46</f>
        <v>87.833333333333329</v>
      </c>
      <c r="D45" s="28">
        <f>SGSQ4!L46</f>
        <v>88.5</v>
      </c>
      <c r="E45" s="28">
        <f t="shared" si="0"/>
        <v>88.166666666666657</v>
      </c>
      <c r="F45" s="27" t="str">
        <f t="shared" si="1"/>
        <v>PASSED</v>
      </c>
    </row>
    <row r="46" spans="1:6" ht="15" customHeight="1">
      <c r="A46" s="25">
        <v>34</v>
      </c>
      <c r="B46" s="26" t="str">
        <f>NAMES!C41</f>
        <v>Rivera, Eric</v>
      </c>
      <c r="C46" s="28">
        <f>SGSQ3!L47</f>
        <v>85.166666666666671</v>
      </c>
      <c r="D46" s="28">
        <f>SGSQ4!L47</f>
        <v>83.166666666666671</v>
      </c>
      <c r="E46" s="28">
        <f t="shared" si="0"/>
        <v>84.166666666666671</v>
      </c>
      <c r="F46" s="27" t="str">
        <f t="shared" si="1"/>
        <v>PASSED</v>
      </c>
    </row>
    <row r="47" spans="1:6" ht="15" customHeight="1">
      <c r="A47" s="25">
        <v>35</v>
      </c>
      <c r="B47" s="26" t="str">
        <f>NAMES!C42</f>
        <v>Russell, Eli</v>
      </c>
      <c r="C47" s="28">
        <f>SGSQ3!L48</f>
        <v>87.166666666666671</v>
      </c>
      <c r="D47" s="28">
        <f>SGSQ4!L48</f>
        <v>89.333333333333329</v>
      </c>
      <c r="E47" s="28">
        <f t="shared" si="0"/>
        <v>88.25</v>
      </c>
      <c r="F47" s="27" t="str">
        <f t="shared" si="1"/>
        <v>PASSED</v>
      </c>
    </row>
    <row r="48" spans="1:6" ht="15" customHeight="1">
      <c r="A48" s="35">
        <v>36</v>
      </c>
      <c r="B48" s="26" t="str">
        <f>NAMES!C43</f>
        <v>Sanders, Charles</v>
      </c>
      <c r="C48" s="28">
        <f>SGSQ3!L49</f>
        <v>88</v>
      </c>
      <c r="D48" s="28">
        <f>SGSQ4!L49</f>
        <v>86.5</v>
      </c>
      <c r="E48" s="28">
        <f t="shared" si="0"/>
        <v>87.25</v>
      </c>
      <c r="F48" s="27" t="str">
        <f t="shared" si="1"/>
        <v>PASSED</v>
      </c>
    </row>
    <row r="49" spans="1:6" ht="15" customHeight="1">
      <c r="A49" s="35">
        <v>37</v>
      </c>
      <c r="B49" s="26" t="str">
        <f>NAMES!C44</f>
        <v>Sanders, Jason</v>
      </c>
      <c r="C49" s="28">
        <f>SGSQ3!L50</f>
        <v>93.666666666666671</v>
      </c>
      <c r="D49" s="28">
        <f>SGSQ4!L50</f>
        <v>95.5</v>
      </c>
      <c r="E49" s="28">
        <f t="shared" si="0"/>
        <v>94.583333333333343</v>
      </c>
      <c r="F49" s="27" t="str">
        <f t="shared" si="1"/>
        <v>PASSED</v>
      </c>
    </row>
    <row r="50" spans="1:6" ht="15" customHeight="1">
      <c r="A50" s="35">
        <v>38</v>
      </c>
      <c r="B50" s="26" t="str">
        <f>NAMES!C45</f>
        <v>Scott, Lucas</v>
      </c>
      <c r="C50" s="28">
        <f>SGSQ3!L51</f>
        <v>90</v>
      </c>
      <c r="D50" s="28">
        <f>SGSQ4!L51</f>
        <v>91</v>
      </c>
      <c r="E50" s="28">
        <f t="shared" si="0"/>
        <v>90.5</v>
      </c>
      <c r="F50" s="27" t="str">
        <f t="shared" si="1"/>
        <v>PASSED</v>
      </c>
    </row>
    <row r="51" spans="1:6" ht="15" customHeight="1">
      <c r="A51" s="35">
        <v>39</v>
      </c>
      <c r="B51" s="26" t="str">
        <f>NAMES!C46</f>
        <v>Simmons, Brandon</v>
      </c>
      <c r="C51" s="28">
        <f>SGSQ3!L52</f>
        <v>92.833333333333329</v>
      </c>
      <c r="D51" s="28">
        <f>SGSQ4!L52</f>
        <v>94.166666666666671</v>
      </c>
      <c r="E51" s="28">
        <f t="shared" si="0"/>
        <v>93.5</v>
      </c>
      <c r="F51" s="27" t="str">
        <f t="shared" si="1"/>
        <v>PASSED</v>
      </c>
    </row>
    <row r="52" spans="1:6" ht="15" customHeight="1">
      <c r="A52" s="35">
        <v>40</v>
      </c>
      <c r="B52" s="26" t="str">
        <f>NAMES!C47</f>
        <v>Simmons, Daniel</v>
      </c>
      <c r="C52" s="28">
        <f>SGSQ3!L53</f>
        <v>70.5</v>
      </c>
      <c r="D52" s="28">
        <f>SGSQ4!L53</f>
        <v>74.166666666666671</v>
      </c>
      <c r="E52" s="28">
        <f t="shared" si="0"/>
        <v>72.333333333333343</v>
      </c>
      <c r="F52" s="27" t="str">
        <f t="shared" si="1"/>
        <v>FAILED</v>
      </c>
    </row>
    <row r="53" spans="1:6" ht="15" customHeight="1">
      <c r="A53" s="35">
        <v>41</v>
      </c>
      <c r="B53" s="26" t="str">
        <f>NAMES!C48</f>
        <v>Simmons, Steven</v>
      </c>
      <c r="C53" s="28">
        <f>SGSQ3!L54</f>
        <v>89</v>
      </c>
      <c r="D53" s="28">
        <f>SGSQ4!L54</f>
        <v>89.333333333333329</v>
      </c>
      <c r="E53" s="28">
        <f t="shared" si="0"/>
        <v>89.166666666666657</v>
      </c>
      <c r="F53" s="27" t="str">
        <f t="shared" si="1"/>
        <v>PASSED</v>
      </c>
    </row>
    <row r="54" spans="1:6" ht="15" customHeight="1">
      <c r="A54" s="35">
        <v>42</v>
      </c>
      <c r="B54" s="26" t="str">
        <f>NAMES!C49</f>
        <v>Stewart, Joseph</v>
      </c>
      <c r="C54" s="28">
        <f>SGSQ3!L55</f>
        <v>88</v>
      </c>
      <c r="D54" s="28">
        <f>SGSQ4!L55</f>
        <v>90.166666666666671</v>
      </c>
      <c r="E54" s="28">
        <f t="shared" si="0"/>
        <v>89.083333333333343</v>
      </c>
      <c r="F54" s="27" t="str">
        <f t="shared" si="1"/>
        <v>PASSED</v>
      </c>
    </row>
    <row r="55" spans="1:6" ht="15" customHeight="1">
      <c r="A55" s="35">
        <v>43</v>
      </c>
      <c r="B55" s="26" t="str">
        <f>NAMES!C50</f>
        <v>Thompson, Andrew</v>
      </c>
      <c r="C55" s="28">
        <f>SGSQ3!L56</f>
        <v>86.5</v>
      </c>
      <c r="D55" s="28">
        <f>SGSQ4!L56</f>
        <v>89.5</v>
      </c>
      <c r="E55" s="28">
        <f t="shared" si="0"/>
        <v>88</v>
      </c>
      <c r="F55" s="27" t="str">
        <f t="shared" si="1"/>
        <v>PASSED</v>
      </c>
    </row>
    <row r="56" spans="1:6" ht="15" customHeight="1">
      <c r="A56" s="35">
        <v>44</v>
      </c>
      <c r="B56" s="26" t="str">
        <f>NAMES!C51</f>
        <v>Turner, Ethan</v>
      </c>
      <c r="C56" s="28">
        <f>SGSQ3!L57</f>
        <v>89.166666666666671</v>
      </c>
      <c r="D56" s="28">
        <f>SGSQ4!L57</f>
        <v>91.333333333333329</v>
      </c>
      <c r="E56" s="28">
        <f t="shared" si="0"/>
        <v>90.25</v>
      </c>
      <c r="F56" s="27" t="str">
        <f t="shared" si="1"/>
        <v>PASSED</v>
      </c>
    </row>
    <row r="57" spans="1:6" ht="15" customHeight="1">
      <c r="A57" s="35">
        <v>45</v>
      </c>
      <c r="B57" s="26" t="str">
        <f>NAMES!C52</f>
        <v>Ward, Jonathan</v>
      </c>
      <c r="C57" s="28">
        <f>SGSQ3!L58</f>
        <v>89.5</v>
      </c>
      <c r="D57" s="28">
        <f>SGSQ4!L58</f>
        <v>90</v>
      </c>
      <c r="E57" s="28">
        <f t="shared" si="0"/>
        <v>89.75</v>
      </c>
      <c r="F57" s="27" t="str">
        <f t="shared" si="1"/>
        <v>PASSED</v>
      </c>
    </row>
    <row r="58" spans="1:6" ht="15" customHeight="1">
      <c r="A58" s="35">
        <v>46</v>
      </c>
      <c r="B58" s="26" t="str">
        <f>NAMES!C53</f>
        <v>Watson, Justin</v>
      </c>
      <c r="C58" s="28">
        <f>SGSQ3!L59</f>
        <v>92.666666666666671</v>
      </c>
      <c r="D58" s="28">
        <f>SGSQ4!L59</f>
        <v>93.833333333333329</v>
      </c>
      <c r="E58" s="28">
        <f t="shared" si="0"/>
        <v>93.25</v>
      </c>
      <c r="F58" s="27" t="str">
        <f t="shared" si="1"/>
        <v>PASSED</v>
      </c>
    </row>
    <row r="59" spans="1:6" ht="15" customHeight="1">
      <c r="A59" s="35">
        <v>47</v>
      </c>
      <c r="B59" s="26" t="str">
        <f>NAMES!C54</f>
        <v>Wright, Henry</v>
      </c>
      <c r="C59" s="28">
        <f>SGSQ3!L60</f>
        <v>87.166666666666671</v>
      </c>
      <c r="D59" s="28">
        <f>SGSQ4!L60</f>
        <v>89.833333333333329</v>
      </c>
      <c r="E59" s="28">
        <f t="shared" si="0"/>
        <v>88.5</v>
      </c>
      <c r="F59" s="27" t="str">
        <f t="shared" si="1"/>
        <v>PASSED</v>
      </c>
    </row>
    <row r="60" spans="1:6" ht="15" customHeight="1">
      <c r="A60" s="35">
        <v>48</v>
      </c>
      <c r="B60" s="26" t="str">
        <f>NAMES!C55</f>
        <v>Young, Benjamin</v>
      </c>
      <c r="C60" s="28">
        <f>SGSQ3!L61</f>
        <v>85.166666666666671</v>
      </c>
      <c r="D60" s="28">
        <f>SGSQ4!L61</f>
        <v>86.666666666666671</v>
      </c>
      <c r="E60" s="28">
        <f t="shared" si="0"/>
        <v>85.916666666666671</v>
      </c>
      <c r="F60" s="27" t="str">
        <f t="shared" si="1"/>
        <v>PASSED</v>
      </c>
    </row>
    <row r="61" spans="1:6" ht="15" hidden="1" customHeight="1">
      <c r="A61" s="35">
        <v>49</v>
      </c>
      <c r="B61" s="26">
        <f>NAMES!C56</f>
        <v>0</v>
      </c>
      <c r="C61" s="28">
        <f>SGSQ3!L62</f>
        <v>0</v>
      </c>
      <c r="D61" s="28">
        <f>SGSQ4!L62</f>
        <v>0</v>
      </c>
      <c r="E61" s="28">
        <f t="shared" si="0"/>
        <v>0</v>
      </c>
      <c r="F61" s="27" t="str">
        <f t="shared" si="1"/>
        <v>FAILED</v>
      </c>
    </row>
    <row r="62" spans="1:6" ht="15" hidden="1" customHeight="1">
      <c r="A62" s="35">
        <v>50</v>
      </c>
      <c r="B62" s="26">
        <f>NAMES!C57</f>
        <v>0</v>
      </c>
      <c r="C62" s="28">
        <f>SGSQ3!L63</f>
        <v>0</v>
      </c>
      <c r="D62" s="28">
        <f>SGSQ4!L63</f>
        <v>0</v>
      </c>
      <c r="E62" s="28">
        <f t="shared" si="0"/>
        <v>0</v>
      </c>
      <c r="F62" s="27" t="str">
        <f t="shared" si="1"/>
        <v>FAILED</v>
      </c>
    </row>
    <row r="63" spans="1:6" ht="15" hidden="1" customHeight="1">
      <c r="A63" s="35">
        <v>51</v>
      </c>
      <c r="B63" s="26">
        <f>NAMES!C58</f>
        <v>0</v>
      </c>
      <c r="C63" s="28">
        <f>SGSQ3!L64</f>
        <v>0</v>
      </c>
      <c r="D63" s="28">
        <f>SGSQ4!L64</f>
        <v>0</v>
      </c>
      <c r="E63" s="28">
        <f t="shared" si="0"/>
        <v>0</v>
      </c>
      <c r="F63" s="27" t="str">
        <f t="shared" si="1"/>
        <v>FAILED</v>
      </c>
    </row>
    <row r="64" spans="1:6" ht="15" hidden="1" customHeight="1">
      <c r="A64" s="35">
        <v>52</v>
      </c>
      <c r="B64" s="26">
        <f>NAMES!C59</f>
        <v>0</v>
      </c>
      <c r="C64" s="28">
        <f>SGSQ3!L65</f>
        <v>0</v>
      </c>
      <c r="D64" s="28">
        <f>SGSQ4!L65</f>
        <v>0</v>
      </c>
      <c r="E64" s="28">
        <f t="shared" si="0"/>
        <v>0</v>
      </c>
      <c r="F64" s="27" t="str">
        <f t="shared" si="1"/>
        <v>FAILED</v>
      </c>
    </row>
    <row r="65" spans="1:6" ht="15" hidden="1" customHeight="1">
      <c r="A65" s="35">
        <v>53</v>
      </c>
      <c r="B65" s="26">
        <f>NAMES!C60</f>
        <v>0</v>
      </c>
      <c r="C65" s="28">
        <f>SGSQ3!L66</f>
        <v>0</v>
      </c>
      <c r="D65" s="28">
        <f>SGSQ4!L66</f>
        <v>0</v>
      </c>
      <c r="E65" s="28">
        <f t="shared" si="0"/>
        <v>0</v>
      </c>
      <c r="F65" s="27" t="str">
        <f t="shared" si="1"/>
        <v>FAILED</v>
      </c>
    </row>
    <row r="66" spans="1:6" ht="15" hidden="1" customHeight="1">
      <c r="A66" s="35">
        <v>54</v>
      </c>
      <c r="B66" s="26">
        <f>NAMES!C61</f>
        <v>0</v>
      </c>
      <c r="C66" s="28">
        <f>SGSQ3!L67</f>
        <v>0</v>
      </c>
      <c r="D66" s="28">
        <f>SGSQ4!L67</f>
        <v>0</v>
      </c>
      <c r="E66" s="28">
        <f t="shared" si="0"/>
        <v>0</v>
      </c>
      <c r="F66" s="27" t="str">
        <f t="shared" si="1"/>
        <v>FAILED</v>
      </c>
    </row>
    <row r="67" spans="1:6" ht="15" hidden="1" customHeight="1">
      <c r="A67" s="35">
        <v>55</v>
      </c>
      <c r="B67" s="26">
        <f>NAMES!C62</f>
        <v>0</v>
      </c>
      <c r="C67" s="28">
        <f>SGSQ3!L68</f>
        <v>0</v>
      </c>
      <c r="D67" s="28">
        <f>SGSQ4!L68</f>
        <v>0</v>
      </c>
      <c r="E67" s="28">
        <f t="shared" si="0"/>
        <v>0</v>
      </c>
      <c r="F67" s="27" t="str">
        <f t="shared" si="1"/>
        <v>FAILED</v>
      </c>
    </row>
    <row r="68" spans="1:6" ht="15" hidden="1" customHeight="1">
      <c r="A68" s="35">
        <v>56</v>
      </c>
      <c r="B68" s="26">
        <f>NAMES!C63</f>
        <v>0</v>
      </c>
      <c r="C68" s="28">
        <f>SGSQ3!L69</f>
        <v>0</v>
      </c>
      <c r="D68" s="28">
        <f>SGSQ4!L69</f>
        <v>0</v>
      </c>
      <c r="E68" s="28">
        <f t="shared" si="0"/>
        <v>0</v>
      </c>
      <c r="F68" s="27" t="str">
        <f t="shared" si="1"/>
        <v>FAILED</v>
      </c>
    </row>
    <row r="69" spans="1:6" ht="15" hidden="1" customHeight="1">
      <c r="A69" s="35">
        <v>57</v>
      </c>
      <c r="B69" s="26">
        <f>NAMES!C64</f>
        <v>0</v>
      </c>
      <c r="C69" s="28">
        <f>SGSQ3!L70</f>
        <v>0</v>
      </c>
      <c r="D69" s="28">
        <f>SGSQ4!L70</f>
        <v>0</v>
      </c>
      <c r="E69" s="28">
        <f t="shared" si="0"/>
        <v>0</v>
      </c>
      <c r="F69" s="27" t="str">
        <f t="shared" si="1"/>
        <v>FAILED</v>
      </c>
    </row>
    <row r="70" spans="1:6" ht="15" hidden="1" customHeight="1">
      <c r="A70" s="35">
        <v>58</v>
      </c>
      <c r="B70" s="26">
        <f>NAMES!C65</f>
        <v>0</v>
      </c>
      <c r="C70" s="28">
        <f>SGSQ3!L71</f>
        <v>0</v>
      </c>
      <c r="D70" s="28">
        <f>SGSQ4!L71</f>
        <v>0</v>
      </c>
      <c r="E70" s="28">
        <f t="shared" si="0"/>
        <v>0</v>
      </c>
      <c r="F70" s="27" t="str">
        <f t="shared" si="1"/>
        <v>FAILED</v>
      </c>
    </row>
    <row r="71" spans="1:6" ht="15" hidden="1" customHeight="1">
      <c r="A71" s="35">
        <v>59</v>
      </c>
      <c r="B71" s="26">
        <f>NAMES!C66</f>
        <v>0</v>
      </c>
      <c r="C71" s="28">
        <f>SGSQ3!L72</f>
        <v>0</v>
      </c>
      <c r="D71" s="28">
        <f>SGSQ4!L72</f>
        <v>0</v>
      </c>
      <c r="E71" s="28">
        <f t="shared" si="0"/>
        <v>0</v>
      </c>
      <c r="F71" s="27" t="str">
        <f t="shared" si="1"/>
        <v>FAILED</v>
      </c>
    </row>
    <row r="72" spans="1:6" ht="15" hidden="1" customHeight="1">
      <c r="A72" s="35">
        <v>60</v>
      </c>
      <c r="B72" s="26">
        <f>NAMES!C67</f>
        <v>0</v>
      </c>
      <c r="C72" s="28">
        <f>SGSQ3!L73</f>
        <v>0</v>
      </c>
      <c r="D72" s="28">
        <f>SGSQ4!L73</f>
        <v>0</v>
      </c>
      <c r="E72" s="28">
        <f t="shared" si="0"/>
        <v>0</v>
      </c>
      <c r="F72" s="27" t="str">
        <f t="shared" si="1"/>
        <v>FAILED</v>
      </c>
    </row>
    <row r="73" spans="1:6" ht="15" customHeight="1">
      <c r="A73" s="142"/>
      <c r="B73" s="143"/>
      <c r="C73" s="138"/>
      <c r="D73" s="74"/>
      <c r="E73" s="74"/>
      <c r="F73" s="75"/>
    </row>
    <row r="74" spans="1:6" ht="15" customHeight="1">
      <c r="A74" s="35" cm="1">
        <f t="array" ref="A74:A133">_xlfn.SEQUENCE(60,1,1,1)</f>
        <v>1</v>
      </c>
      <c r="B74" s="26" t="str">
        <f>NAMES!D8</f>
        <v>Adams, Olivia</v>
      </c>
      <c r="C74" s="28">
        <f>SGSQ3!L75</f>
        <v>88.666666666666671</v>
      </c>
      <c r="D74" s="28">
        <f>SGSQ4!L75</f>
        <v>91.333333333333329</v>
      </c>
      <c r="E74" s="28">
        <f t="shared" ref="E74:E133" si="2">IFERROR(AVERAGE(C74:D74),"")</f>
        <v>90</v>
      </c>
      <c r="F74" s="27" t="str">
        <f t="shared" ref="F74:F133" si="3">IF(E74="","",IF(E74&gt;=75,"PASSED","FAILED"))</f>
        <v>PASSED</v>
      </c>
    </row>
    <row r="75" spans="1:6" ht="15" customHeight="1">
      <c r="A75" s="35">
        <v>2</v>
      </c>
      <c r="B75" s="26" t="str">
        <f>NAMES!D9</f>
        <v>Cooper, Ava</v>
      </c>
      <c r="C75" s="28">
        <f>SGSQ3!L76</f>
        <v>89.5</v>
      </c>
      <c r="D75" s="28">
        <f>SGSQ4!L76</f>
        <v>91</v>
      </c>
      <c r="E75" s="28">
        <f t="shared" si="2"/>
        <v>90.25</v>
      </c>
      <c r="F75" s="27" t="str">
        <f t="shared" si="3"/>
        <v>PASSED</v>
      </c>
    </row>
    <row r="76" spans="1:6" ht="15" customHeight="1">
      <c r="A76" s="35">
        <v>3</v>
      </c>
      <c r="B76" s="26" t="str">
        <f>NAMES!D10</f>
        <v>Martinez, Sophia</v>
      </c>
      <c r="C76" s="28">
        <f>SGSQ3!L77</f>
        <v>90.166666666666671</v>
      </c>
      <c r="D76" s="28">
        <f>SGSQ4!L77</f>
        <v>89.5</v>
      </c>
      <c r="E76" s="28">
        <f t="shared" si="2"/>
        <v>89.833333333333343</v>
      </c>
      <c r="F76" s="27" t="str">
        <f t="shared" si="3"/>
        <v>PASSED</v>
      </c>
    </row>
    <row r="77" spans="1:6" ht="15" customHeight="1">
      <c r="A77" s="35">
        <v>4</v>
      </c>
      <c r="B77" s="26" t="str">
        <f>NAMES!D11</f>
        <v>Bennett, Emma</v>
      </c>
      <c r="C77" s="28">
        <f>SGSQ3!L78</f>
        <v>85.333333333333329</v>
      </c>
      <c r="D77" s="28">
        <f>SGSQ4!L78</f>
        <v>88.5</v>
      </c>
      <c r="E77" s="28">
        <f t="shared" si="2"/>
        <v>86.916666666666657</v>
      </c>
      <c r="F77" s="27" t="str">
        <f t="shared" si="3"/>
        <v>PASSED</v>
      </c>
    </row>
    <row r="78" spans="1:6" ht="15" customHeight="1">
      <c r="A78" s="35">
        <v>5</v>
      </c>
      <c r="B78" s="26" t="str">
        <f>NAMES!D12</f>
        <v>Hughes, Isabella</v>
      </c>
      <c r="C78" s="28">
        <f>SGSQ3!L79</f>
        <v>92.166666666666671</v>
      </c>
      <c r="D78" s="28">
        <f>SGSQ4!L79</f>
        <v>92.333333333333329</v>
      </c>
      <c r="E78" s="28">
        <f t="shared" si="2"/>
        <v>92.25</v>
      </c>
      <c r="F78" s="27" t="str">
        <f t="shared" si="3"/>
        <v>PASSED</v>
      </c>
    </row>
    <row r="79" spans="1:6" ht="15" customHeight="1">
      <c r="A79" s="35">
        <v>6</v>
      </c>
      <c r="B79" s="26" t="str">
        <f>NAMES!D13</f>
        <v>Carter, Mia</v>
      </c>
      <c r="C79" s="28">
        <f>SGSQ3!L80</f>
        <v>88.166666666666671</v>
      </c>
      <c r="D79" s="28">
        <f>SGSQ4!L80</f>
        <v>88.666666666666671</v>
      </c>
      <c r="E79" s="28">
        <f t="shared" si="2"/>
        <v>88.416666666666671</v>
      </c>
      <c r="F79" s="27" t="str">
        <f t="shared" si="3"/>
        <v>PASSED</v>
      </c>
    </row>
    <row r="80" spans="1:6" ht="15" hidden="1" customHeight="1">
      <c r="A80" s="35">
        <v>7</v>
      </c>
      <c r="B80" s="26">
        <f>NAMES!D14</f>
        <v>0</v>
      </c>
      <c r="C80" s="28">
        <f>SGSQ3!L81</f>
        <v>0</v>
      </c>
      <c r="D80" s="28">
        <f>SGSQ4!L81</f>
        <v>0</v>
      </c>
      <c r="E80" s="28">
        <f t="shared" si="2"/>
        <v>0</v>
      </c>
      <c r="F80" s="27" t="str">
        <f t="shared" si="3"/>
        <v>FAILED</v>
      </c>
    </row>
    <row r="81" spans="1:6" ht="15" hidden="1" customHeight="1">
      <c r="A81" s="35">
        <v>8</v>
      </c>
      <c r="B81" s="26">
        <f>NAMES!D15</f>
        <v>0</v>
      </c>
      <c r="C81" s="28">
        <f>SGSQ3!L82</f>
        <v>0</v>
      </c>
      <c r="D81" s="28">
        <f>SGSQ4!L82</f>
        <v>0</v>
      </c>
      <c r="E81" s="28">
        <f t="shared" si="2"/>
        <v>0</v>
      </c>
      <c r="F81" s="27" t="str">
        <f t="shared" si="3"/>
        <v>FAILED</v>
      </c>
    </row>
    <row r="82" spans="1:6" ht="15" hidden="1" customHeight="1">
      <c r="A82" s="35">
        <v>9</v>
      </c>
      <c r="B82" s="26">
        <f>NAMES!D16</f>
        <v>0</v>
      </c>
      <c r="C82" s="28">
        <f>SGSQ3!L83</f>
        <v>0</v>
      </c>
      <c r="D82" s="28">
        <f>SGSQ4!L83</f>
        <v>0</v>
      </c>
      <c r="E82" s="28">
        <f t="shared" si="2"/>
        <v>0</v>
      </c>
      <c r="F82" s="27" t="str">
        <f t="shared" si="3"/>
        <v>FAILED</v>
      </c>
    </row>
    <row r="83" spans="1:6" ht="15" hidden="1" customHeight="1">
      <c r="A83" s="35">
        <v>10</v>
      </c>
      <c r="B83" s="26">
        <f>NAMES!D17</f>
        <v>0</v>
      </c>
      <c r="C83" s="28">
        <f>SGSQ3!L84</f>
        <v>0</v>
      </c>
      <c r="D83" s="28">
        <f>SGSQ4!L84</f>
        <v>0</v>
      </c>
      <c r="E83" s="28">
        <f t="shared" si="2"/>
        <v>0</v>
      </c>
      <c r="F83" s="27" t="str">
        <f t="shared" si="3"/>
        <v>FAILED</v>
      </c>
    </row>
    <row r="84" spans="1:6" ht="15" hidden="1" customHeight="1">
      <c r="A84" s="35">
        <v>11</v>
      </c>
      <c r="B84" s="26">
        <f>NAMES!D18</f>
        <v>0</v>
      </c>
      <c r="C84" s="28">
        <f>SGSQ3!L85</f>
        <v>0</v>
      </c>
      <c r="D84" s="28">
        <f>SGSQ4!L85</f>
        <v>0</v>
      </c>
      <c r="E84" s="28">
        <f t="shared" si="2"/>
        <v>0</v>
      </c>
      <c r="F84" s="27" t="str">
        <f t="shared" si="3"/>
        <v>FAILED</v>
      </c>
    </row>
    <row r="85" spans="1:6" ht="15" hidden="1" customHeight="1">
      <c r="A85" s="35">
        <v>12</v>
      </c>
      <c r="B85" s="26">
        <f>NAMES!D19</f>
        <v>0</v>
      </c>
      <c r="C85" s="28">
        <f>SGSQ3!L86</f>
        <v>0</v>
      </c>
      <c r="D85" s="28">
        <f>SGSQ4!L86</f>
        <v>0</v>
      </c>
      <c r="E85" s="28">
        <f t="shared" si="2"/>
        <v>0</v>
      </c>
      <c r="F85" s="27" t="str">
        <f t="shared" si="3"/>
        <v>FAILED</v>
      </c>
    </row>
    <row r="86" spans="1:6" ht="15" hidden="1" customHeight="1">
      <c r="A86" s="35">
        <v>13</v>
      </c>
      <c r="B86" s="26">
        <f>NAMES!D20</f>
        <v>0</v>
      </c>
      <c r="C86" s="28">
        <f>SGSQ3!L87</f>
        <v>0</v>
      </c>
      <c r="D86" s="28">
        <f>SGSQ4!L87</f>
        <v>0</v>
      </c>
      <c r="E86" s="28">
        <f t="shared" si="2"/>
        <v>0</v>
      </c>
      <c r="F86" s="27" t="str">
        <f t="shared" si="3"/>
        <v>FAILED</v>
      </c>
    </row>
    <row r="87" spans="1:6" ht="15" hidden="1" customHeight="1">
      <c r="A87" s="35">
        <v>14</v>
      </c>
      <c r="B87" s="26">
        <f>NAMES!D21</f>
        <v>0</v>
      </c>
      <c r="C87" s="28">
        <f>SGSQ3!L88</f>
        <v>0</v>
      </c>
      <c r="D87" s="28">
        <f>SGSQ4!L88</f>
        <v>0</v>
      </c>
      <c r="E87" s="28">
        <f t="shared" si="2"/>
        <v>0</v>
      </c>
      <c r="F87" s="27" t="str">
        <f t="shared" si="3"/>
        <v>FAILED</v>
      </c>
    </row>
    <row r="88" spans="1:6" ht="15" hidden="1" customHeight="1">
      <c r="A88" s="35">
        <v>15</v>
      </c>
      <c r="B88" s="26">
        <f>NAMES!D22</f>
        <v>0</v>
      </c>
      <c r="C88" s="28">
        <f>SGSQ3!L89</f>
        <v>0</v>
      </c>
      <c r="D88" s="28">
        <f>SGSQ4!L89</f>
        <v>0</v>
      </c>
      <c r="E88" s="28">
        <f t="shared" si="2"/>
        <v>0</v>
      </c>
      <c r="F88" s="27" t="str">
        <f t="shared" si="3"/>
        <v>FAILED</v>
      </c>
    </row>
    <row r="89" spans="1:6" ht="15" hidden="1" customHeight="1">
      <c r="A89" s="35">
        <v>16</v>
      </c>
      <c r="B89" s="26">
        <f>NAMES!D23</f>
        <v>0</v>
      </c>
      <c r="C89" s="28">
        <f>SGSQ3!L90</f>
        <v>0</v>
      </c>
      <c r="D89" s="28">
        <f>SGSQ4!L90</f>
        <v>0</v>
      </c>
      <c r="E89" s="28">
        <f t="shared" si="2"/>
        <v>0</v>
      </c>
      <c r="F89" s="27" t="str">
        <f t="shared" si="3"/>
        <v>FAILED</v>
      </c>
    </row>
    <row r="90" spans="1:6" ht="15" hidden="1" customHeight="1">
      <c r="A90" s="35">
        <v>17</v>
      </c>
      <c r="B90" s="26">
        <f>NAMES!D24</f>
        <v>0</v>
      </c>
      <c r="C90" s="28">
        <f>SGSQ3!L91</f>
        <v>0</v>
      </c>
      <c r="D90" s="28">
        <f>SGSQ4!L91</f>
        <v>0</v>
      </c>
      <c r="E90" s="28">
        <f t="shared" si="2"/>
        <v>0</v>
      </c>
      <c r="F90" s="27" t="str">
        <f t="shared" si="3"/>
        <v>FAILED</v>
      </c>
    </row>
    <row r="91" spans="1:6" ht="15" hidden="1" customHeight="1">
      <c r="A91" s="35">
        <v>18</v>
      </c>
      <c r="B91" s="26">
        <f>NAMES!D25</f>
        <v>0</v>
      </c>
      <c r="C91" s="28">
        <f>SGSQ3!L92</f>
        <v>0</v>
      </c>
      <c r="D91" s="28">
        <f>SGSQ4!L92</f>
        <v>0</v>
      </c>
      <c r="E91" s="28">
        <f t="shared" si="2"/>
        <v>0</v>
      </c>
      <c r="F91" s="27" t="str">
        <f t="shared" si="3"/>
        <v>FAILED</v>
      </c>
    </row>
    <row r="92" spans="1:6" ht="15" hidden="1" customHeight="1">
      <c r="A92" s="35">
        <v>19</v>
      </c>
      <c r="B92" s="26">
        <f>NAMES!D26</f>
        <v>0</v>
      </c>
      <c r="C92" s="28">
        <f>SGSQ3!L93</f>
        <v>0</v>
      </c>
      <c r="D92" s="28">
        <f>SGSQ4!L93</f>
        <v>0</v>
      </c>
      <c r="E92" s="28">
        <f t="shared" si="2"/>
        <v>0</v>
      </c>
      <c r="F92" s="27" t="str">
        <f t="shared" si="3"/>
        <v>FAILED</v>
      </c>
    </row>
    <row r="93" spans="1:6" ht="15" hidden="1" customHeight="1">
      <c r="A93" s="35">
        <v>20</v>
      </c>
      <c r="B93" s="26">
        <f>NAMES!D27</f>
        <v>0</v>
      </c>
      <c r="C93" s="28">
        <f>SGSQ3!L94</f>
        <v>0</v>
      </c>
      <c r="D93" s="28">
        <f>SGSQ4!L94</f>
        <v>0</v>
      </c>
      <c r="E93" s="28">
        <f t="shared" si="2"/>
        <v>0</v>
      </c>
      <c r="F93" s="27" t="str">
        <f t="shared" si="3"/>
        <v>FAILED</v>
      </c>
    </row>
    <row r="94" spans="1:6" ht="15" hidden="1" customHeight="1">
      <c r="A94" s="35">
        <v>21</v>
      </c>
      <c r="B94" s="26">
        <f>NAMES!D28</f>
        <v>0</v>
      </c>
      <c r="C94" s="28">
        <f>SGSQ3!L95</f>
        <v>0</v>
      </c>
      <c r="D94" s="28">
        <f>SGSQ4!L95</f>
        <v>0</v>
      </c>
      <c r="E94" s="28">
        <f t="shared" si="2"/>
        <v>0</v>
      </c>
      <c r="F94" s="27" t="str">
        <f t="shared" si="3"/>
        <v>FAILED</v>
      </c>
    </row>
    <row r="95" spans="1:6" ht="15" hidden="1" customHeight="1">
      <c r="A95" s="35">
        <v>22</v>
      </c>
      <c r="B95" s="26">
        <f>NAMES!D29</f>
        <v>0</v>
      </c>
      <c r="C95" s="28">
        <f>SGSQ3!L96</f>
        <v>0</v>
      </c>
      <c r="D95" s="28">
        <f>SGSQ4!L96</f>
        <v>0</v>
      </c>
      <c r="E95" s="28">
        <f t="shared" si="2"/>
        <v>0</v>
      </c>
      <c r="F95" s="27" t="str">
        <f t="shared" si="3"/>
        <v>FAILED</v>
      </c>
    </row>
    <row r="96" spans="1:6" ht="15" hidden="1" customHeight="1">
      <c r="A96" s="35">
        <v>23</v>
      </c>
      <c r="B96" s="26">
        <f>NAMES!D30</f>
        <v>0</v>
      </c>
      <c r="C96" s="28">
        <f>SGSQ3!L97</f>
        <v>0</v>
      </c>
      <c r="D96" s="28">
        <f>SGSQ4!L97</f>
        <v>0</v>
      </c>
      <c r="E96" s="28">
        <f t="shared" si="2"/>
        <v>0</v>
      </c>
      <c r="F96" s="27" t="str">
        <f t="shared" si="3"/>
        <v>FAILED</v>
      </c>
    </row>
    <row r="97" spans="1:6" ht="15" hidden="1" customHeight="1">
      <c r="A97" s="35">
        <v>24</v>
      </c>
      <c r="B97" s="26">
        <f>NAMES!D31</f>
        <v>0</v>
      </c>
      <c r="C97" s="28">
        <f>SGSQ3!L98</f>
        <v>0</v>
      </c>
      <c r="D97" s="28">
        <f>SGSQ4!L98</f>
        <v>0</v>
      </c>
      <c r="E97" s="28">
        <f t="shared" si="2"/>
        <v>0</v>
      </c>
      <c r="F97" s="27" t="str">
        <f t="shared" si="3"/>
        <v>FAILED</v>
      </c>
    </row>
    <row r="98" spans="1:6" ht="15" hidden="1" customHeight="1">
      <c r="A98" s="35">
        <v>25</v>
      </c>
      <c r="B98" s="26">
        <f>NAMES!D32</f>
        <v>0</v>
      </c>
      <c r="C98" s="28">
        <f>SGSQ3!L99</f>
        <v>0</v>
      </c>
      <c r="D98" s="28">
        <f>SGSQ4!L99</f>
        <v>0</v>
      </c>
      <c r="E98" s="28">
        <f t="shared" si="2"/>
        <v>0</v>
      </c>
      <c r="F98" s="27" t="str">
        <f t="shared" si="3"/>
        <v>FAILED</v>
      </c>
    </row>
    <row r="99" spans="1:6" ht="15" hidden="1" customHeight="1">
      <c r="A99" s="35">
        <v>26</v>
      </c>
      <c r="B99" s="26">
        <f>NAMES!D33</f>
        <v>0</v>
      </c>
      <c r="C99" s="28">
        <f>SGSQ3!L100</f>
        <v>0</v>
      </c>
      <c r="D99" s="28">
        <f>SGSQ4!L100</f>
        <v>0</v>
      </c>
      <c r="E99" s="28">
        <f t="shared" si="2"/>
        <v>0</v>
      </c>
      <c r="F99" s="27" t="str">
        <f t="shared" si="3"/>
        <v>FAILED</v>
      </c>
    </row>
    <row r="100" spans="1:6" ht="15" hidden="1" customHeight="1">
      <c r="A100" s="35">
        <v>27</v>
      </c>
      <c r="B100" s="26">
        <f>NAMES!D34</f>
        <v>0</v>
      </c>
      <c r="C100" s="28">
        <f>SGSQ3!L101</f>
        <v>0</v>
      </c>
      <c r="D100" s="28">
        <f>SGSQ4!L101</f>
        <v>0</v>
      </c>
      <c r="E100" s="28">
        <f t="shared" si="2"/>
        <v>0</v>
      </c>
      <c r="F100" s="27" t="str">
        <f t="shared" si="3"/>
        <v>FAILED</v>
      </c>
    </row>
    <row r="101" spans="1:6" ht="15" hidden="1" customHeight="1">
      <c r="A101" s="35">
        <v>28</v>
      </c>
      <c r="B101" s="26">
        <f>NAMES!D35</f>
        <v>0</v>
      </c>
      <c r="C101" s="28">
        <f>SGSQ3!L102</f>
        <v>0</v>
      </c>
      <c r="D101" s="28">
        <f>SGSQ4!L102</f>
        <v>0</v>
      </c>
      <c r="E101" s="28">
        <f t="shared" si="2"/>
        <v>0</v>
      </c>
      <c r="F101" s="27" t="str">
        <f t="shared" si="3"/>
        <v>FAILED</v>
      </c>
    </row>
    <row r="102" spans="1:6" ht="15" hidden="1" customHeight="1">
      <c r="A102" s="35">
        <v>29</v>
      </c>
      <c r="B102" s="26">
        <f>NAMES!D36</f>
        <v>0</v>
      </c>
      <c r="C102" s="28">
        <f>SGSQ3!L103</f>
        <v>0</v>
      </c>
      <c r="D102" s="28">
        <f>SGSQ4!L103</f>
        <v>0</v>
      </c>
      <c r="E102" s="28">
        <f t="shared" si="2"/>
        <v>0</v>
      </c>
      <c r="F102" s="27" t="str">
        <f t="shared" si="3"/>
        <v>FAILED</v>
      </c>
    </row>
    <row r="103" spans="1:6" ht="15" hidden="1" customHeight="1">
      <c r="A103" s="35">
        <v>30</v>
      </c>
      <c r="B103" s="26">
        <f>NAMES!D37</f>
        <v>0</v>
      </c>
      <c r="C103" s="28">
        <f>SGSQ3!L104</f>
        <v>0</v>
      </c>
      <c r="D103" s="28">
        <f>SGSQ4!L104</f>
        <v>0</v>
      </c>
      <c r="E103" s="28">
        <f t="shared" si="2"/>
        <v>0</v>
      </c>
      <c r="F103" s="27" t="str">
        <f t="shared" si="3"/>
        <v>FAILED</v>
      </c>
    </row>
    <row r="104" spans="1:6" ht="15" hidden="1" customHeight="1">
      <c r="A104" s="35">
        <v>31</v>
      </c>
      <c r="B104" s="26">
        <f>NAMES!D38</f>
        <v>0</v>
      </c>
      <c r="C104" s="28">
        <f>SGSQ3!L105</f>
        <v>0</v>
      </c>
      <c r="D104" s="28">
        <f>SGSQ4!L105</f>
        <v>0</v>
      </c>
      <c r="E104" s="28">
        <f t="shared" si="2"/>
        <v>0</v>
      </c>
      <c r="F104" s="27" t="str">
        <f t="shared" si="3"/>
        <v>FAILED</v>
      </c>
    </row>
    <row r="105" spans="1:6" ht="15" hidden="1" customHeight="1">
      <c r="A105" s="35">
        <v>32</v>
      </c>
      <c r="B105" s="26">
        <f>NAMES!D39</f>
        <v>0</v>
      </c>
      <c r="C105" s="28">
        <f>SGSQ3!L106</f>
        <v>0</v>
      </c>
      <c r="D105" s="28">
        <f>SGSQ4!L106</f>
        <v>0</v>
      </c>
      <c r="E105" s="28">
        <f t="shared" si="2"/>
        <v>0</v>
      </c>
      <c r="F105" s="27" t="str">
        <f t="shared" si="3"/>
        <v>FAILED</v>
      </c>
    </row>
    <row r="106" spans="1:6" ht="15" hidden="1" customHeight="1">
      <c r="A106" s="35">
        <v>33</v>
      </c>
      <c r="B106" s="26">
        <f>NAMES!D40</f>
        <v>0</v>
      </c>
      <c r="C106" s="28">
        <f>SGSQ3!L107</f>
        <v>0</v>
      </c>
      <c r="D106" s="28">
        <f>SGSQ4!L107</f>
        <v>0</v>
      </c>
      <c r="E106" s="28">
        <f t="shared" si="2"/>
        <v>0</v>
      </c>
      <c r="F106" s="27" t="str">
        <f t="shared" si="3"/>
        <v>FAILED</v>
      </c>
    </row>
    <row r="107" spans="1:6" ht="15" hidden="1" customHeight="1">
      <c r="A107" s="35">
        <v>34</v>
      </c>
      <c r="B107" s="26">
        <f>NAMES!D41</f>
        <v>0</v>
      </c>
      <c r="C107" s="28">
        <f>SGSQ3!L108</f>
        <v>0</v>
      </c>
      <c r="D107" s="28">
        <f>SGSQ4!L108</f>
        <v>0</v>
      </c>
      <c r="E107" s="28">
        <f t="shared" si="2"/>
        <v>0</v>
      </c>
      <c r="F107" s="27" t="str">
        <f t="shared" si="3"/>
        <v>FAILED</v>
      </c>
    </row>
    <row r="108" spans="1:6" hidden="1">
      <c r="A108" s="35">
        <v>35</v>
      </c>
      <c r="B108" s="26">
        <f>NAMES!D42</f>
        <v>0</v>
      </c>
      <c r="C108" s="28">
        <f>SGSQ3!L109</f>
        <v>0</v>
      </c>
      <c r="D108" s="28">
        <f>SGSQ4!L109</f>
        <v>0</v>
      </c>
      <c r="E108" s="28">
        <f t="shared" si="2"/>
        <v>0</v>
      </c>
      <c r="F108" s="27" t="str">
        <f t="shared" si="3"/>
        <v>FAILED</v>
      </c>
    </row>
    <row r="109" spans="1:6" hidden="1">
      <c r="A109" s="35">
        <v>36</v>
      </c>
      <c r="B109" s="26">
        <f>NAMES!D43</f>
        <v>0</v>
      </c>
      <c r="C109" s="28">
        <f>SGSQ3!L110</f>
        <v>0</v>
      </c>
      <c r="D109" s="28">
        <f>SGSQ4!L110</f>
        <v>0</v>
      </c>
      <c r="E109" s="28">
        <f t="shared" si="2"/>
        <v>0</v>
      </c>
      <c r="F109" s="27" t="str">
        <f t="shared" si="3"/>
        <v>FAILED</v>
      </c>
    </row>
    <row r="110" spans="1:6" hidden="1">
      <c r="A110" s="35">
        <v>37</v>
      </c>
      <c r="B110" s="26">
        <f>NAMES!D44</f>
        <v>0</v>
      </c>
      <c r="C110" s="28">
        <f>SGSQ3!L111</f>
        <v>0</v>
      </c>
      <c r="D110" s="28">
        <f>SGSQ4!L111</f>
        <v>0</v>
      </c>
      <c r="E110" s="28">
        <f t="shared" si="2"/>
        <v>0</v>
      </c>
      <c r="F110" s="27" t="str">
        <f t="shared" si="3"/>
        <v>FAILED</v>
      </c>
    </row>
    <row r="111" spans="1:6" hidden="1">
      <c r="A111" s="35">
        <v>38</v>
      </c>
      <c r="B111" s="26">
        <f>NAMES!D45</f>
        <v>0</v>
      </c>
      <c r="C111" s="28">
        <f>SGSQ3!L112</f>
        <v>0</v>
      </c>
      <c r="D111" s="28">
        <f>SGSQ4!L112</f>
        <v>0</v>
      </c>
      <c r="E111" s="28">
        <f t="shared" si="2"/>
        <v>0</v>
      </c>
      <c r="F111" s="27" t="str">
        <f t="shared" si="3"/>
        <v>FAILED</v>
      </c>
    </row>
    <row r="112" spans="1:6" hidden="1">
      <c r="A112" s="35">
        <v>39</v>
      </c>
      <c r="B112" s="26">
        <f>NAMES!D46</f>
        <v>0</v>
      </c>
      <c r="C112" s="28">
        <f>SGSQ3!L113</f>
        <v>0</v>
      </c>
      <c r="D112" s="28">
        <f>SGSQ4!L113</f>
        <v>0</v>
      </c>
      <c r="E112" s="28">
        <f t="shared" si="2"/>
        <v>0</v>
      </c>
      <c r="F112" s="27" t="str">
        <f t="shared" si="3"/>
        <v>FAILED</v>
      </c>
    </row>
    <row r="113" spans="1:6" hidden="1">
      <c r="A113" s="35">
        <v>40</v>
      </c>
      <c r="B113" s="26">
        <f>NAMES!D47</f>
        <v>0</v>
      </c>
      <c r="C113" s="28">
        <f>SGSQ3!L114</f>
        <v>0</v>
      </c>
      <c r="D113" s="28">
        <f>SGSQ4!L114</f>
        <v>0</v>
      </c>
      <c r="E113" s="28">
        <f t="shared" si="2"/>
        <v>0</v>
      </c>
      <c r="F113" s="27" t="str">
        <f t="shared" si="3"/>
        <v>FAILED</v>
      </c>
    </row>
    <row r="114" spans="1:6" hidden="1">
      <c r="A114" s="35">
        <v>41</v>
      </c>
      <c r="B114" s="26">
        <f>NAMES!D48</f>
        <v>0</v>
      </c>
      <c r="C114" s="28">
        <f>SGSQ3!L115</f>
        <v>0</v>
      </c>
      <c r="D114" s="28">
        <f>SGSQ4!L115</f>
        <v>0</v>
      </c>
      <c r="E114" s="28">
        <f t="shared" si="2"/>
        <v>0</v>
      </c>
      <c r="F114" s="27" t="str">
        <f t="shared" si="3"/>
        <v>FAILED</v>
      </c>
    </row>
    <row r="115" spans="1:6" hidden="1">
      <c r="A115" s="35">
        <v>42</v>
      </c>
      <c r="B115" s="26">
        <f>NAMES!D49</f>
        <v>0</v>
      </c>
      <c r="C115" s="28">
        <f>SGSQ3!L116</f>
        <v>0</v>
      </c>
      <c r="D115" s="28">
        <f>SGSQ4!L116</f>
        <v>0</v>
      </c>
      <c r="E115" s="28">
        <f t="shared" si="2"/>
        <v>0</v>
      </c>
      <c r="F115" s="27" t="str">
        <f t="shared" si="3"/>
        <v>FAILED</v>
      </c>
    </row>
    <row r="116" spans="1:6" hidden="1">
      <c r="A116" s="35">
        <v>43</v>
      </c>
      <c r="B116" s="26">
        <f>NAMES!D50</f>
        <v>0</v>
      </c>
      <c r="C116" s="28">
        <f>SGSQ3!L117</f>
        <v>0</v>
      </c>
      <c r="D116" s="28">
        <f>SGSQ4!L117</f>
        <v>0</v>
      </c>
      <c r="E116" s="28">
        <f t="shared" si="2"/>
        <v>0</v>
      </c>
      <c r="F116" s="27" t="str">
        <f t="shared" si="3"/>
        <v>FAILED</v>
      </c>
    </row>
    <row r="117" spans="1:6" hidden="1">
      <c r="A117" s="35">
        <v>44</v>
      </c>
      <c r="B117" s="26">
        <f>NAMES!D51</f>
        <v>0</v>
      </c>
      <c r="C117" s="28">
        <f>SGSQ3!L118</f>
        <v>0</v>
      </c>
      <c r="D117" s="28">
        <f>SGSQ4!L118</f>
        <v>0</v>
      </c>
      <c r="E117" s="28">
        <f t="shared" si="2"/>
        <v>0</v>
      </c>
      <c r="F117" s="27" t="str">
        <f t="shared" si="3"/>
        <v>FAILED</v>
      </c>
    </row>
    <row r="118" spans="1:6" hidden="1">
      <c r="A118" s="35">
        <v>45</v>
      </c>
      <c r="B118" s="26">
        <f>NAMES!D52</f>
        <v>0</v>
      </c>
      <c r="C118" s="28">
        <f>SGSQ3!L119</f>
        <v>0</v>
      </c>
      <c r="D118" s="28">
        <f>SGSQ4!L119</f>
        <v>0</v>
      </c>
      <c r="E118" s="28">
        <f t="shared" si="2"/>
        <v>0</v>
      </c>
      <c r="F118" s="27" t="str">
        <f t="shared" si="3"/>
        <v>FAILED</v>
      </c>
    </row>
    <row r="119" spans="1:6" hidden="1">
      <c r="A119" s="35">
        <v>46</v>
      </c>
      <c r="B119" s="26">
        <f>NAMES!D53</f>
        <v>0</v>
      </c>
      <c r="C119" s="28">
        <f>SGSQ3!L120</f>
        <v>0</v>
      </c>
      <c r="D119" s="28">
        <f>SGSQ4!L120</f>
        <v>0</v>
      </c>
      <c r="E119" s="28">
        <f t="shared" si="2"/>
        <v>0</v>
      </c>
      <c r="F119" s="27" t="str">
        <f t="shared" si="3"/>
        <v>FAILED</v>
      </c>
    </row>
    <row r="120" spans="1:6" hidden="1">
      <c r="A120" s="35">
        <v>47</v>
      </c>
      <c r="B120" s="26">
        <f>NAMES!D54</f>
        <v>0</v>
      </c>
      <c r="C120" s="28">
        <f>SGSQ3!L121</f>
        <v>0</v>
      </c>
      <c r="D120" s="28">
        <f>SGSQ4!L121</f>
        <v>0</v>
      </c>
      <c r="E120" s="28">
        <f t="shared" si="2"/>
        <v>0</v>
      </c>
      <c r="F120" s="27" t="str">
        <f t="shared" si="3"/>
        <v>FAILED</v>
      </c>
    </row>
    <row r="121" spans="1:6" hidden="1">
      <c r="A121" s="35">
        <v>48</v>
      </c>
      <c r="B121" s="26">
        <f>NAMES!D55</f>
        <v>0</v>
      </c>
      <c r="C121" s="28">
        <f>SGSQ3!L122</f>
        <v>0</v>
      </c>
      <c r="D121" s="28">
        <f>SGSQ4!L122</f>
        <v>0</v>
      </c>
      <c r="E121" s="28">
        <f t="shared" si="2"/>
        <v>0</v>
      </c>
      <c r="F121" s="27" t="str">
        <f t="shared" si="3"/>
        <v>FAILED</v>
      </c>
    </row>
    <row r="122" spans="1:6" hidden="1">
      <c r="A122" s="35">
        <v>49</v>
      </c>
      <c r="B122" s="26">
        <f>NAMES!D56</f>
        <v>0</v>
      </c>
      <c r="C122" s="28">
        <f>SGSQ3!L123</f>
        <v>0</v>
      </c>
      <c r="D122" s="28">
        <f>SGSQ4!L123</f>
        <v>0</v>
      </c>
      <c r="E122" s="28">
        <f t="shared" si="2"/>
        <v>0</v>
      </c>
      <c r="F122" s="27" t="str">
        <f t="shared" si="3"/>
        <v>FAILED</v>
      </c>
    </row>
    <row r="123" spans="1:6" hidden="1">
      <c r="A123" s="35">
        <v>50</v>
      </c>
      <c r="B123" s="26">
        <f>NAMES!D57</f>
        <v>0</v>
      </c>
      <c r="C123" s="28">
        <f>SGSQ3!L124</f>
        <v>0</v>
      </c>
      <c r="D123" s="28">
        <f>SGSQ4!L124</f>
        <v>0</v>
      </c>
      <c r="E123" s="28">
        <f t="shared" si="2"/>
        <v>0</v>
      </c>
      <c r="F123" s="27" t="str">
        <f t="shared" si="3"/>
        <v>FAILED</v>
      </c>
    </row>
    <row r="124" spans="1:6" hidden="1">
      <c r="A124" s="35">
        <v>51</v>
      </c>
      <c r="B124" s="26">
        <f>NAMES!D58</f>
        <v>0</v>
      </c>
      <c r="C124" s="28">
        <f>SGSQ3!L125</f>
        <v>0</v>
      </c>
      <c r="D124" s="28">
        <f>SGSQ4!L125</f>
        <v>0</v>
      </c>
      <c r="E124" s="28">
        <f t="shared" si="2"/>
        <v>0</v>
      </c>
      <c r="F124" s="27" t="str">
        <f t="shared" si="3"/>
        <v>FAILED</v>
      </c>
    </row>
    <row r="125" spans="1:6" hidden="1">
      <c r="A125" s="35">
        <v>52</v>
      </c>
      <c r="B125" s="26">
        <f>NAMES!D59</f>
        <v>0</v>
      </c>
      <c r="C125" s="28">
        <f>SGSQ3!L126</f>
        <v>0</v>
      </c>
      <c r="D125" s="28">
        <f>SGSQ4!L126</f>
        <v>0</v>
      </c>
      <c r="E125" s="28">
        <f t="shared" si="2"/>
        <v>0</v>
      </c>
      <c r="F125" s="27" t="str">
        <f t="shared" si="3"/>
        <v>FAILED</v>
      </c>
    </row>
    <row r="126" spans="1:6" hidden="1">
      <c r="A126" s="35">
        <v>53</v>
      </c>
      <c r="B126" s="26">
        <f>NAMES!D60</f>
        <v>0</v>
      </c>
      <c r="C126" s="28">
        <f>SGSQ3!L127</f>
        <v>0</v>
      </c>
      <c r="D126" s="28">
        <f>SGSQ4!L127</f>
        <v>0</v>
      </c>
      <c r="E126" s="28">
        <f t="shared" si="2"/>
        <v>0</v>
      </c>
      <c r="F126" s="27" t="str">
        <f t="shared" si="3"/>
        <v>FAILED</v>
      </c>
    </row>
    <row r="127" spans="1:6" hidden="1">
      <c r="A127" s="35">
        <v>54</v>
      </c>
      <c r="B127" s="26">
        <f>NAMES!D61</f>
        <v>0</v>
      </c>
      <c r="C127" s="28">
        <f>SGSQ3!L128</f>
        <v>0</v>
      </c>
      <c r="D127" s="28">
        <f>SGSQ4!L128</f>
        <v>0</v>
      </c>
      <c r="E127" s="28">
        <f t="shared" si="2"/>
        <v>0</v>
      </c>
      <c r="F127" s="27" t="str">
        <f t="shared" si="3"/>
        <v>FAILED</v>
      </c>
    </row>
    <row r="128" spans="1:6" hidden="1">
      <c r="A128" s="35">
        <v>55</v>
      </c>
      <c r="B128" s="26">
        <f>NAMES!D62</f>
        <v>0</v>
      </c>
      <c r="C128" s="28">
        <f>SGSQ3!L129</f>
        <v>0</v>
      </c>
      <c r="D128" s="28">
        <f>SGSQ4!L129</f>
        <v>0</v>
      </c>
      <c r="E128" s="28">
        <f t="shared" si="2"/>
        <v>0</v>
      </c>
      <c r="F128" s="27" t="str">
        <f t="shared" si="3"/>
        <v>FAILED</v>
      </c>
    </row>
    <row r="129" spans="1:6" hidden="1">
      <c r="A129" s="35">
        <v>56</v>
      </c>
      <c r="B129" s="26">
        <f>NAMES!D63</f>
        <v>0</v>
      </c>
      <c r="C129" s="28">
        <f>SGSQ3!L130</f>
        <v>0</v>
      </c>
      <c r="D129" s="28">
        <f>SGSQ4!L130</f>
        <v>0</v>
      </c>
      <c r="E129" s="28">
        <f t="shared" si="2"/>
        <v>0</v>
      </c>
      <c r="F129" s="27" t="str">
        <f t="shared" si="3"/>
        <v>FAILED</v>
      </c>
    </row>
    <row r="130" spans="1:6" hidden="1">
      <c r="A130" s="35">
        <v>57</v>
      </c>
      <c r="B130" s="26">
        <f>NAMES!D64</f>
        <v>0</v>
      </c>
      <c r="C130" s="28">
        <f>SGSQ3!L131</f>
        <v>0</v>
      </c>
      <c r="D130" s="28">
        <f>SGSQ4!L131</f>
        <v>0</v>
      </c>
      <c r="E130" s="28">
        <f t="shared" si="2"/>
        <v>0</v>
      </c>
      <c r="F130" s="27" t="str">
        <f t="shared" si="3"/>
        <v>FAILED</v>
      </c>
    </row>
    <row r="131" spans="1:6" hidden="1">
      <c r="A131" s="35">
        <v>58</v>
      </c>
      <c r="B131" s="26">
        <f>NAMES!D65</f>
        <v>0</v>
      </c>
      <c r="C131" s="28">
        <f>SGSQ3!L132</f>
        <v>0</v>
      </c>
      <c r="D131" s="28">
        <f>SGSQ4!L132</f>
        <v>0</v>
      </c>
      <c r="E131" s="28">
        <f t="shared" si="2"/>
        <v>0</v>
      </c>
      <c r="F131" s="27" t="str">
        <f t="shared" si="3"/>
        <v>FAILED</v>
      </c>
    </row>
    <row r="132" spans="1:6" hidden="1">
      <c r="A132" s="35">
        <v>59</v>
      </c>
      <c r="B132" s="26">
        <f>NAMES!D66</f>
        <v>0</v>
      </c>
      <c r="C132" s="28">
        <f>SGSQ3!L133</f>
        <v>0</v>
      </c>
      <c r="D132" s="28">
        <f>SGSQ4!L133</f>
        <v>0</v>
      </c>
      <c r="E132" s="28">
        <f t="shared" si="2"/>
        <v>0</v>
      </c>
      <c r="F132" s="27" t="str">
        <f t="shared" si="3"/>
        <v>FAILED</v>
      </c>
    </row>
    <row r="133" spans="1:6" hidden="1">
      <c r="A133" s="35">
        <v>60</v>
      </c>
      <c r="B133" s="26">
        <f>NAMES!D67</f>
        <v>0</v>
      </c>
      <c r="C133" s="28">
        <f>SGSQ3!L134</f>
        <v>0</v>
      </c>
      <c r="D133" s="28">
        <f>SGSQ4!L134</f>
        <v>0</v>
      </c>
      <c r="E133" s="28">
        <f t="shared" si="2"/>
        <v>0</v>
      </c>
      <c r="F133" s="27" t="str">
        <f t="shared" si="3"/>
        <v>FAILED</v>
      </c>
    </row>
    <row r="134" spans="1:6" ht="15">
      <c r="A134" s="39"/>
      <c r="B134" s="40"/>
      <c r="C134" s="121"/>
      <c r="D134" s="74"/>
      <c r="E134" s="74"/>
      <c r="F134" s="75"/>
    </row>
    <row r="135" spans="1:6" ht="15">
      <c r="A135" s="41"/>
      <c r="B135" s="42" t="s">
        <v>119</v>
      </c>
      <c r="C135" s="41">
        <f>COUNT(C74:C133,C13:C72)</f>
        <v>120</v>
      </c>
      <c r="D135" s="41">
        <f t="shared" ref="D135:E135" si="4">COUNT(D74:D133,D13:D72)</f>
        <v>120</v>
      </c>
      <c r="E135" s="41">
        <f t="shared" si="4"/>
        <v>120</v>
      </c>
      <c r="F135" s="41"/>
    </row>
    <row r="136" spans="1:6" ht="15">
      <c r="A136" s="41"/>
      <c r="B136" s="42" t="s">
        <v>120</v>
      </c>
      <c r="C136" s="43">
        <f t="shared" ref="C136:E136" si="5">IFERROR((SUM(C74:C133,C13:C72))/C135,"")</f>
        <v>38.931944444444447</v>
      </c>
      <c r="D136" s="43">
        <f t="shared" si="5"/>
        <v>39.337499999999991</v>
      </c>
      <c r="E136" s="43">
        <f t="shared" si="5"/>
        <v>39.134722222222216</v>
      </c>
      <c r="F136" s="44"/>
    </row>
    <row r="137" spans="1:6" ht="15">
      <c r="A137" s="41"/>
      <c r="B137" s="42" t="s">
        <v>121</v>
      </c>
      <c r="C137" s="41">
        <v>1</v>
      </c>
      <c r="D137" s="41">
        <v>1</v>
      </c>
      <c r="E137" s="41"/>
      <c r="F137" s="41"/>
    </row>
    <row r="138" spans="1:6" ht="15">
      <c r="A138" s="41"/>
      <c r="B138" s="45" t="s">
        <v>122</v>
      </c>
      <c r="C138" s="41"/>
      <c r="D138" s="41"/>
      <c r="E138" s="41"/>
      <c r="F138" s="41"/>
    </row>
    <row r="139" spans="1:6" ht="15">
      <c r="A139" s="41"/>
      <c r="B139" s="46" t="s">
        <v>123</v>
      </c>
      <c r="C139" s="41"/>
      <c r="D139" s="41"/>
      <c r="E139" s="41"/>
      <c r="F139" s="41"/>
    </row>
    <row r="140" spans="1:6" ht="15">
      <c r="A140" s="41"/>
      <c r="B140" s="46" t="s">
        <v>124</v>
      </c>
      <c r="C140" s="41"/>
      <c r="D140" s="41"/>
      <c r="E140" s="41"/>
      <c r="F140" s="41"/>
    </row>
  </sheetData>
  <mergeCells count="15">
    <mergeCell ref="A73:B73"/>
    <mergeCell ref="C73:F73"/>
    <mergeCell ref="C134:F134"/>
    <mergeCell ref="D8:D9"/>
    <mergeCell ref="F10:F11"/>
    <mergeCell ref="A7:F7"/>
    <mergeCell ref="A8:A11"/>
    <mergeCell ref="C12:F12"/>
    <mergeCell ref="A1:F1"/>
    <mergeCell ref="A2:F2"/>
    <mergeCell ref="A4:F4"/>
    <mergeCell ref="A5:F5"/>
    <mergeCell ref="A6:F6"/>
    <mergeCell ref="B8:B11"/>
    <mergeCell ref="C8:C9"/>
  </mergeCells>
  <printOptions horizontalCentered="1" verticalCentered="1"/>
  <pageMargins left="0.27559055118110237" right="0.27559055118110237" top="0.39370078740157483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NAMES</vt:lpstr>
      <vt:lpstr>E-CARD</vt:lpstr>
      <vt:lpstr>Per. Dev</vt:lpstr>
      <vt:lpstr>UCSP</vt:lpstr>
      <vt:lpstr>PEH</vt:lpstr>
      <vt:lpstr>PR2</vt:lpstr>
      <vt:lpstr>Immersion</vt:lpstr>
      <vt:lpstr>TVL</vt:lpstr>
      <vt:lpstr>SGSQ3</vt:lpstr>
      <vt:lpstr>SGSQ4</vt:lpstr>
      <vt:lpstr>SUMMARY OF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Nikko</cp:lastModifiedBy>
  <dcterms:created xsi:type="dcterms:W3CDTF">2023-06-29T14:15:09Z</dcterms:created>
  <dcterms:modified xsi:type="dcterms:W3CDTF">2023-06-29T14:38:16Z</dcterms:modified>
</cp:coreProperties>
</file>