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showInkAnnotation="0"/>
  <mc:AlternateContent xmlns:mc="http://schemas.openxmlformats.org/markup-compatibility/2006">
    <mc:Choice Requires="x15">
      <x15ac:absPath xmlns:x15ac="http://schemas.microsoft.com/office/spreadsheetml/2010/11/ac" url="D:\Carlos - Gerente\Guia - planilhas\"/>
    </mc:Choice>
  </mc:AlternateContent>
  <xr:revisionPtr revIDLastSave="0" documentId="8_{A42A6213-CAA5-420D-9702-E06988B31704}" xr6:coauthVersionLast="44" xr6:coauthVersionMax="44" xr10:uidLastSave="{00000000-0000-0000-0000-000000000000}"/>
  <workbookProtection workbookAlgorithmName="SHA-512" workbookHashValue="5MkZ8adTWUEm1KEOZhoTNaKARh/6MlWAZLNp9cFLf5sARNh0cYIHtlgfDew98dOhBtjAODmKGu3hwebCIHtLzQ==" workbookSaltValue="U4TDuPwgglmaVf+5U9VuAA==" workbookSpinCount="100000" lockStructure="1"/>
  <bookViews>
    <workbookView xWindow="-120" yWindow="-120" windowWidth="20730" windowHeight="11160" firstSheet="1" activeTab="1" xr2:uid="{00000000-000D-0000-FFFF-FFFF00000000}"/>
  </bookViews>
  <sheets>
    <sheet name="Banco de Dados" sheetId="3" state="hidden" r:id="rId1"/>
    <sheet name="Orçamento" sheetId="1" r:id="rId2"/>
  </sheets>
  <definedNames>
    <definedName name="_xlnm._FilterDatabase" localSheetId="0" hidden="1">'Banco de Dados'!$D$1:$F$42</definedName>
    <definedName name="Atividade">Orçamento!#REF!</definedName>
    <definedName name="Complexidade">Orçamento!#REF!</definedName>
    <definedName name="Descrição">Orçamento!#REF!</definedName>
    <definedName name="Descrição1">Orçamento!#REF!</definedName>
    <definedName name="ListaComplexidade">OFFSET(Complexidade,0,MATCH(Orçamento!$D$4,Descrição1,0)-1,3,1)</definedName>
    <definedName name="ListaDescrição">OFFSET(Descrição,0,MATCH(Orçamento!$C$4,Atividade,0)-1,8,1)</definedName>
    <definedName name="ListAtividade001">'Banco de Dados'!$I$3:$I$12</definedName>
    <definedName name="ListAtividade002">'Banco de Dados'!$I$13:$I$15</definedName>
    <definedName name="ListAtividade003">'Banco de Dados'!$I$47:$I$58</definedName>
    <definedName name="ListAtividade004">'Banco de Dados'!$I$59:$I$60</definedName>
    <definedName name="ListAtividade005">'Banco de Dados'!$I$61:$I$64</definedName>
    <definedName name="ListAtividade006">'Banco de Dados'!$I$65:$I$80</definedName>
    <definedName name="ListAtividade007">'Banco de Dados'!$I$81:$I$86</definedName>
    <definedName name="ListAtividade008">'Banco de Dados'!$I$87:$I$100</definedName>
    <definedName name="ListAtividade009">'Banco de Dados'!$I$113:$I$115</definedName>
    <definedName name="ListAtividade010">'Banco de Dados'!$I$116:$I$118</definedName>
    <definedName name="ListAtividade011">'Banco de Dados'!$I$119:$I$125</definedName>
    <definedName name="ListAtividade012">'Banco de Dados'!$I$126:$I$137</definedName>
    <definedName name="ListAtividade013">'Banco de Dados'!$I$138:$I$149</definedName>
    <definedName name="ListAtividade014">'Banco de Dados'!$I$150:$I$151</definedName>
    <definedName name="ListAtividade015">'Banco de Dados'!$I$152:$I$182</definedName>
    <definedName name="ListAtividade016">'Banco de Dados'!$I$183:$I$185</definedName>
    <definedName name="ListAtividade017">'Banco de Dados'!$I$186:$I$191</definedName>
    <definedName name="ListAtividade018">'Banco de Dados'!$I$192:$I$209</definedName>
    <definedName name="ListAtividade019">'Banco de Dados'!$I$210:$I$215</definedName>
    <definedName name="ListAtividade020">'Banco de Dados'!$I$216:$I$225</definedName>
    <definedName name="ListAtividade021">'Banco de Dados'!$I$226:$I$238</definedName>
    <definedName name="ListAtividade022">'Banco de Dados'!$I$239:$I$243</definedName>
    <definedName name="ListAtividade023">'Banco de Dados'!$I$244:$I$257</definedName>
    <definedName name="ListAtividade024">'Banco de Dados'!$I$258:$I$279</definedName>
    <definedName name="ListAtividade025">'Banco de Dados'!$I$280:$I$290</definedName>
    <definedName name="ListAtividade026">'Banco de Dados'!$I$327:$I$333</definedName>
    <definedName name="ListAtividade027">'Banco de Dados'!$I$334:$I$342</definedName>
    <definedName name="ListAtividade028">'Banco de Dados'!$I$16:$I$20</definedName>
    <definedName name="ListAtividade029">'Banco de Dados'!$I$291:$I$306</definedName>
    <definedName name="ListAtividade030">'Banco de Dados'!$I$101:$I$102</definedName>
    <definedName name="ListAtividade031">'Banco de Dados'!$I$103:$I$106</definedName>
    <definedName name="ListAtividade032">'Banco de Dados'!$I$107:$I$112</definedName>
    <definedName name="ListAtividade033">'Banco de Dados'!$I$307:$I$315</definedName>
    <definedName name="ListAtividade034">'Banco de Dados'!$I$21:$I$37</definedName>
    <definedName name="ListAtividade035">'Banco de Dados'!$I$316:$I$317</definedName>
    <definedName name="ListAtividade036">'Banco de Dados'!$I$38:$I$46</definedName>
    <definedName name="ListAtividade037">'Banco de Dados'!$I$318:$I$326</definedName>
    <definedName name="ListComp001">'Banco de Dados'!$U$3</definedName>
    <definedName name="ListComp002">'Banco de Dados'!$U$4:$U$6</definedName>
    <definedName name="ListComp003">'Banco de Dados'!$U$7:$U$8</definedName>
    <definedName name="ListComp004">'Banco de Dados'!$U$9:$U$13</definedName>
    <definedName name="ListComp005">'Banco de Dados'!$U$14:$U$15</definedName>
    <definedName name="ListComp006">'Banco de Dados'!$U$16:$U$19</definedName>
    <definedName name="ListComp007">'Banco de Dados'!$U$20:$U$23</definedName>
    <definedName name="ListCompo001">'Banco de Dados'!$X$3</definedName>
    <definedName name="ListCompo002">'Banco de Dados'!$X$4:$X$10</definedName>
    <definedName name="ListCompo003">'Banco de Dados'!$X$11:$X$15</definedName>
    <definedName name="ListCompo004">'Banco de Dados'!$X$16:$X$20</definedName>
    <definedName name="ListCompo005">'Banco de Dados'!$X$21:$X$23</definedName>
    <definedName name="ListCompo006">'Banco de Dados'!$X$24:$X$26</definedName>
    <definedName name="ListCompo007">'Banco de Dados'!$X$27:$X$30</definedName>
    <definedName name="ListCompo008">'Banco de Dados'!$X$31:$X$33</definedName>
    <definedName name="ListCompo009">'Banco de Dados'!$X$34</definedName>
    <definedName name="ListDiciplina">'Banco de Dados'!$A$3:$A$8</definedName>
    <definedName name="ListDiciplina001">'Banco de Dados'!$E$3:$E$7</definedName>
    <definedName name="ListDiciplina002">'Banco de Dados'!$E$8</definedName>
    <definedName name="ListDiciplina003">'Banco de Dados'!$E$9</definedName>
    <definedName name="ListDiciplina004">'Banco de Dados'!$E$10:$E$16</definedName>
    <definedName name="ListDiciplina005">'Banco de Dados'!$E$17:$E$37</definedName>
    <definedName name="ListDiciplina006">'Banco de Dados'!$E$38:$E$39</definedName>
    <definedName name="ListPlat001">'Banco de Dados'!$R$3</definedName>
    <definedName name="ListPlat002">'Banco de Dados'!$R$4</definedName>
    <definedName name="ListPlat003">'Banco de Dados'!$R$5</definedName>
    <definedName name="ListPlat004">'Banco de Dados'!$R$6</definedName>
    <definedName name="ListPlat005">'Banco de Dados'!$R$7</definedName>
    <definedName name="ListPlat006">'Banco de Dados'!$R$8</definedName>
    <definedName name="ListPlat007">'Banco de Dados'!$R$9</definedName>
    <definedName name="ListPlat008">'Banco de Dados'!$R$10</definedName>
    <definedName name="ListPlat009">'Banco de Dados'!$R$11</definedName>
    <definedName name="ListPlat010">'Banco de Dados'!$R$12</definedName>
    <definedName name="ListPlat011">'Banco de Dados'!$R$13</definedName>
    <definedName name="ListPlat012">'Banco de Dados'!$R$14</definedName>
    <definedName name="ListPlat013">'Banco de Dados'!$R$15</definedName>
    <definedName name="ListPlat014">'Banco de Dados'!$R$16</definedName>
    <definedName name="ListPlat015">'Banco de Dados'!$R$17</definedName>
    <definedName name="ListPlat016">'Banco de Dados'!$R$18</definedName>
    <definedName name="ListPlat017">'Banco de Dados'!$R$19</definedName>
    <definedName name="ListPlat018">'Banco de Dados'!$R$20</definedName>
    <definedName name="ListUnidMed050">'Banco de Dados'!$AA$52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D604" i="3" l="1"/>
  <c r="AD490" i="3"/>
  <c r="AD491" i="3"/>
  <c r="AD492" i="3"/>
  <c r="AD493" i="3"/>
  <c r="AD494" i="3"/>
  <c r="AD495" i="3"/>
  <c r="AD496" i="3"/>
  <c r="AD307" i="3"/>
  <c r="AD339" i="3"/>
  <c r="AD340" i="3"/>
  <c r="AD341" i="3"/>
  <c r="AD342" i="3"/>
  <c r="AD343" i="3"/>
  <c r="AD344" i="3"/>
  <c r="AD345" i="3"/>
  <c r="AD346" i="3"/>
  <c r="AD347" i="3"/>
  <c r="AD348" i="3"/>
  <c r="AD349" i="3"/>
  <c r="AD350" i="3"/>
  <c r="AD351" i="3"/>
  <c r="AD352" i="3"/>
  <c r="AD353" i="3"/>
  <c r="AD354" i="3"/>
  <c r="AD355" i="3"/>
  <c r="AD356" i="3"/>
  <c r="AD687" i="3"/>
  <c r="AD686" i="3"/>
  <c r="AD685" i="3"/>
  <c r="AD684" i="3"/>
  <c r="AD683" i="3"/>
  <c r="AD682" i="3"/>
  <c r="AD681" i="3"/>
  <c r="AD680" i="3"/>
  <c r="AD679" i="3"/>
  <c r="AD82" i="3"/>
  <c r="AD81" i="3"/>
  <c r="AD80" i="3"/>
  <c r="AD79" i="3"/>
  <c r="AD78" i="3"/>
  <c r="AD77" i="3"/>
  <c r="AD75" i="3"/>
  <c r="AD76" i="3"/>
  <c r="AD74" i="3"/>
  <c r="AD73" i="3"/>
  <c r="AD72" i="3"/>
  <c r="AD672" i="3" l="1"/>
  <c r="AD338" i="3"/>
  <c r="AD337" i="3"/>
  <c r="AD336" i="3"/>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4" i="1"/>
  <c r="AD673" i="3" l="1"/>
  <c r="AD674" i="3"/>
  <c r="AD675" i="3"/>
  <c r="AD676" i="3"/>
  <c r="AD677" i="3"/>
  <c r="AD678" i="3"/>
  <c r="AD265" i="3"/>
  <c r="AJ5" i="1" l="1"/>
  <c r="F5" i="1" s="1"/>
  <c r="AK5" i="1"/>
  <c r="AL5" i="1"/>
  <c r="AM5" i="1"/>
  <c r="AJ6" i="1"/>
  <c r="F6" i="1" s="1"/>
  <c r="AK6" i="1"/>
  <c r="AL6" i="1"/>
  <c r="AM6" i="1"/>
  <c r="AJ7" i="1"/>
  <c r="F7" i="1" s="1"/>
  <c r="AK7" i="1"/>
  <c r="AL7" i="1"/>
  <c r="AM7" i="1"/>
  <c r="AJ8" i="1"/>
  <c r="AK8" i="1"/>
  <c r="AL8" i="1"/>
  <c r="AM8" i="1"/>
  <c r="AJ9" i="1"/>
  <c r="AK9" i="1"/>
  <c r="AL9" i="1"/>
  <c r="AM9" i="1"/>
  <c r="AJ10" i="1"/>
  <c r="AK10" i="1"/>
  <c r="AL10" i="1"/>
  <c r="AM10" i="1"/>
  <c r="AJ11" i="1"/>
  <c r="AK11" i="1"/>
  <c r="AL11" i="1"/>
  <c r="AM11" i="1"/>
  <c r="AJ12" i="1"/>
  <c r="AK12" i="1"/>
  <c r="AL12" i="1"/>
  <c r="AM12" i="1"/>
  <c r="AJ13" i="1"/>
  <c r="AK13" i="1"/>
  <c r="AL13" i="1"/>
  <c r="AM13" i="1"/>
  <c r="AJ14" i="1"/>
  <c r="AK14" i="1"/>
  <c r="AL14" i="1"/>
  <c r="AM14" i="1"/>
  <c r="AJ15" i="1"/>
  <c r="AK15" i="1"/>
  <c r="AL15" i="1"/>
  <c r="AM15" i="1"/>
  <c r="AJ16" i="1"/>
  <c r="AK16" i="1"/>
  <c r="AL16" i="1"/>
  <c r="AM16" i="1"/>
  <c r="AJ17" i="1"/>
  <c r="AK17" i="1"/>
  <c r="AL17" i="1"/>
  <c r="AM17" i="1"/>
  <c r="AJ18" i="1"/>
  <c r="AK18" i="1"/>
  <c r="AL18" i="1"/>
  <c r="AM18" i="1"/>
  <c r="AJ19" i="1"/>
  <c r="AK19" i="1"/>
  <c r="AL19" i="1"/>
  <c r="AM19" i="1"/>
  <c r="AJ20" i="1"/>
  <c r="AK20" i="1"/>
  <c r="AL20" i="1"/>
  <c r="AM20" i="1"/>
  <c r="AJ21" i="1"/>
  <c r="AK21" i="1"/>
  <c r="AL21" i="1"/>
  <c r="AM21" i="1"/>
  <c r="AJ22" i="1"/>
  <c r="AK22" i="1"/>
  <c r="AL22" i="1"/>
  <c r="AM22" i="1"/>
  <c r="AJ23" i="1"/>
  <c r="AK23" i="1"/>
  <c r="AL23" i="1"/>
  <c r="AM23" i="1"/>
  <c r="AJ24" i="1"/>
  <c r="AK24" i="1"/>
  <c r="AL24" i="1"/>
  <c r="AM24" i="1"/>
  <c r="AJ25" i="1"/>
  <c r="AK25" i="1"/>
  <c r="AL25" i="1"/>
  <c r="AM25" i="1"/>
  <c r="AJ26" i="1"/>
  <c r="AK26" i="1"/>
  <c r="AL26" i="1"/>
  <c r="AM26" i="1"/>
  <c r="AJ27" i="1"/>
  <c r="AK27" i="1"/>
  <c r="AL27" i="1"/>
  <c r="AM27" i="1"/>
  <c r="AJ28" i="1"/>
  <c r="AK28" i="1"/>
  <c r="AL28" i="1"/>
  <c r="AM28" i="1"/>
  <c r="AJ29" i="1"/>
  <c r="AK29" i="1"/>
  <c r="AL29" i="1"/>
  <c r="AM29" i="1"/>
  <c r="AJ30" i="1"/>
  <c r="AK30" i="1"/>
  <c r="AL30" i="1"/>
  <c r="AM30" i="1"/>
  <c r="AJ31" i="1"/>
  <c r="AK31" i="1"/>
  <c r="AL31" i="1"/>
  <c r="AM31" i="1"/>
  <c r="AJ32" i="1"/>
  <c r="AK32" i="1"/>
  <c r="AL32" i="1"/>
  <c r="AM32" i="1"/>
  <c r="AJ33" i="1"/>
  <c r="AK33" i="1"/>
  <c r="AL33" i="1"/>
  <c r="AM33" i="1"/>
  <c r="AJ34" i="1"/>
  <c r="AK34" i="1"/>
  <c r="AL34" i="1"/>
  <c r="AM34" i="1"/>
  <c r="AJ35" i="1"/>
  <c r="AK35" i="1"/>
  <c r="AL35" i="1"/>
  <c r="AM35" i="1"/>
  <c r="AJ36" i="1"/>
  <c r="AK36" i="1"/>
  <c r="AL36" i="1"/>
  <c r="AM36" i="1"/>
  <c r="AJ37" i="1"/>
  <c r="AK37" i="1"/>
  <c r="AL37" i="1"/>
  <c r="AM37" i="1"/>
  <c r="AJ38" i="1"/>
  <c r="AK38" i="1"/>
  <c r="AL38" i="1"/>
  <c r="AM38" i="1"/>
  <c r="AJ39" i="1"/>
  <c r="AK39" i="1"/>
  <c r="AL39" i="1"/>
  <c r="AM39" i="1"/>
  <c r="AJ40" i="1"/>
  <c r="AK40" i="1"/>
  <c r="AL40" i="1"/>
  <c r="AM40" i="1"/>
  <c r="AJ41" i="1"/>
  <c r="AK41" i="1"/>
  <c r="AL41" i="1"/>
  <c r="AM41" i="1"/>
  <c r="AJ42" i="1"/>
  <c r="AK42" i="1"/>
  <c r="AL42" i="1"/>
  <c r="AM42" i="1"/>
  <c r="AJ43" i="1"/>
  <c r="AK43" i="1"/>
  <c r="AL43" i="1"/>
  <c r="AM43" i="1"/>
  <c r="AJ44" i="1"/>
  <c r="AK44" i="1"/>
  <c r="AL44" i="1"/>
  <c r="AM44" i="1"/>
  <c r="AJ45" i="1"/>
  <c r="AK45" i="1"/>
  <c r="AL45" i="1"/>
  <c r="AM45" i="1"/>
  <c r="AJ46" i="1"/>
  <c r="AK46" i="1"/>
  <c r="AL46" i="1"/>
  <c r="AM46" i="1"/>
  <c r="AJ47" i="1"/>
  <c r="AK47" i="1"/>
  <c r="AL47" i="1"/>
  <c r="AM47" i="1"/>
  <c r="AJ48" i="1"/>
  <c r="AK48" i="1"/>
  <c r="AL48" i="1"/>
  <c r="AM48" i="1"/>
  <c r="AJ49" i="1"/>
  <c r="AK49" i="1"/>
  <c r="AL49" i="1"/>
  <c r="AM49" i="1"/>
  <c r="AJ50" i="1"/>
  <c r="AK50" i="1"/>
  <c r="AL50" i="1"/>
  <c r="AM50" i="1"/>
  <c r="AJ51" i="1"/>
  <c r="AK51" i="1"/>
  <c r="AL51" i="1"/>
  <c r="AM51" i="1"/>
  <c r="AJ52" i="1"/>
  <c r="AK52" i="1"/>
  <c r="AL52" i="1"/>
  <c r="AM52" i="1"/>
  <c r="AJ53" i="1"/>
  <c r="AK53" i="1"/>
  <c r="AL53" i="1"/>
  <c r="AM53" i="1"/>
  <c r="AM4" i="1"/>
  <c r="AL4" i="1"/>
  <c r="AK4" i="1"/>
  <c r="AJ4" i="1"/>
  <c r="F4" i="1" s="1"/>
  <c r="AD628" i="3" l="1"/>
  <c r="AD629" i="3"/>
  <c r="AD630" i="3"/>
  <c r="AD631" i="3"/>
  <c r="AD632" i="3"/>
  <c r="AD633" i="3"/>
  <c r="AD634" i="3"/>
  <c r="AD635" i="3"/>
  <c r="AD636" i="3"/>
  <c r="AD637" i="3"/>
  <c r="AD638" i="3"/>
  <c r="AD639" i="3"/>
  <c r="AD640" i="3"/>
  <c r="AD641" i="3"/>
  <c r="AD642" i="3"/>
  <c r="AD643" i="3"/>
  <c r="AD644" i="3"/>
  <c r="AD645" i="3"/>
  <c r="AD646" i="3"/>
  <c r="AD647" i="3"/>
  <c r="AD648" i="3"/>
  <c r="AD649" i="3"/>
  <c r="AD650" i="3"/>
  <c r="AD70" i="3"/>
  <c r="AD71" i="3"/>
  <c r="AD69" i="3"/>
  <c r="AD64" i="3"/>
  <c r="AD65" i="3"/>
  <c r="AD66" i="3"/>
  <c r="AD67" i="3"/>
  <c r="AD68" i="3"/>
  <c r="AD62" i="3"/>
  <c r="AD63" i="3"/>
  <c r="AD61" i="3"/>
  <c r="AD55" i="3"/>
  <c r="AD56" i="3"/>
  <c r="AD57" i="3"/>
  <c r="AD58" i="3"/>
  <c r="AD59" i="3"/>
  <c r="AD60" i="3"/>
  <c r="AD54" i="3"/>
  <c r="AD50" i="3"/>
  <c r="AD51" i="3"/>
  <c r="AD52" i="3"/>
  <c r="AD53" i="3"/>
  <c r="AD49" i="3"/>
  <c r="AD48" i="3"/>
  <c r="AD47" i="3"/>
  <c r="AD46" i="3"/>
  <c r="AD43" i="3"/>
  <c r="AD44" i="3"/>
  <c r="AD45" i="3"/>
  <c r="AD41" i="3"/>
  <c r="AD42" i="3"/>
  <c r="AD40" i="3"/>
  <c r="AD39" i="3"/>
  <c r="AD599" i="3"/>
  <c r="AD600" i="3"/>
  <c r="AD601" i="3"/>
  <c r="AD602" i="3"/>
  <c r="AD603" i="3"/>
  <c r="AD669" i="3" l="1"/>
  <c r="AD670" i="3"/>
  <c r="AD671" i="3"/>
  <c r="AD666" i="3"/>
  <c r="AD667" i="3"/>
  <c r="AD668" i="3"/>
  <c r="AD663" i="3"/>
  <c r="AD664" i="3"/>
  <c r="AD665" i="3"/>
  <c r="AD661" i="3"/>
  <c r="AD662" i="3"/>
  <c r="AD659" i="3"/>
  <c r="AD660" i="3"/>
  <c r="AD656" i="3"/>
  <c r="AD657" i="3"/>
  <c r="AD658" i="3"/>
  <c r="AD655" i="3"/>
  <c r="AD651" i="3"/>
  <c r="AD652" i="3"/>
  <c r="AD653" i="3"/>
  <c r="AD654" i="3"/>
  <c r="AD597" i="3"/>
  <c r="AD598" i="3"/>
  <c r="AD537" i="3"/>
  <c r="AD538" i="3"/>
  <c r="AD539" i="3"/>
  <c r="AD540" i="3"/>
  <c r="AD541" i="3"/>
  <c r="AD542" i="3"/>
  <c r="AD543" i="3"/>
  <c r="AD544" i="3"/>
  <c r="AD545" i="3"/>
  <c r="AD546" i="3"/>
  <c r="AD547" i="3"/>
  <c r="AD548" i="3"/>
  <c r="AD549" i="3"/>
  <c r="AD550" i="3"/>
  <c r="AD551" i="3"/>
  <c r="AD534" i="3"/>
  <c r="AD535" i="3"/>
  <c r="AD536" i="3"/>
  <c r="AD531" i="3"/>
  <c r="AD532" i="3"/>
  <c r="AD533" i="3"/>
  <c r="AD528" i="3"/>
  <c r="AD529" i="3"/>
  <c r="AD530" i="3"/>
  <c r="AD322" i="3" l="1"/>
  <c r="AD323" i="3"/>
  <c r="AD324" i="3"/>
  <c r="AD325" i="3"/>
  <c r="AD326" i="3"/>
  <c r="AD327" i="3"/>
  <c r="AD328" i="3"/>
  <c r="AD329" i="3"/>
  <c r="AD330" i="3"/>
  <c r="AD331" i="3"/>
  <c r="AD332" i="3"/>
  <c r="AD333" i="3"/>
  <c r="AD334" i="3"/>
  <c r="AD335" i="3"/>
  <c r="AD319" i="3"/>
  <c r="AD320" i="3"/>
  <c r="AD321" i="3"/>
  <c r="AD318" i="3"/>
  <c r="AD317" i="3"/>
  <c r="AD316" i="3"/>
  <c r="AD315" i="3"/>
  <c r="AD314" i="3"/>
  <c r="AD229" i="3" l="1"/>
  <c r="AD230" i="3"/>
  <c r="AD231" i="3"/>
  <c r="AD232" i="3"/>
  <c r="AD233" i="3"/>
  <c r="AD234" i="3"/>
  <c r="AD235" i="3"/>
  <c r="AD236" i="3"/>
  <c r="AD237" i="3"/>
  <c r="AD238" i="3"/>
  <c r="AD239" i="3"/>
  <c r="AD240" i="3"/>
  <c r="AD605" i="3" l="1"/>
  <c r="AD606" i="3"/>
  <c r="AD607" i="3"/>
  <c r="AD608" i="3"/>
  <c r="AD609" i="3"/>
  <c r="AD610" i="3"/>
  <c r="AD611" i="3"/>
  <c r="AD612" i="3"/>
  <c r="AD613" i="3"/>
  <c r="AD614" i="3"/>
  <c r="AD615" i="3"/>
  <c r="AD616" i="3"/>
  <c r="AD617" i="3"/>
  <c r="AD618" i="3"/>
  <c r="AD619" i="3"/>
  <c r="AD620" i="3"/>
  <c r="AD621" i="3"/>
  <c r="AD622" i="3"/>
  <c r="AD623" i="3"/>
  <c r="AD624" i="3"/>
  <c r="AD625" i="3"/>
  <c r="AD626" i="3"/>
  <c r="AD627" i="3"/>
  <c r="AD432" i="3" l="1"/>
  <c r="AD431" i="3"/>
  <c r="AD426" i="3"/>
  <c r="AD427" i="3"/>
  <c r="AD428" i="3"/>
  <c r="AD429" i="3"/>
  <c r="AD430" i="3"/>
  <c r="AD421" i="3"/>
  <c r="AD422" i="3"/>
  <c r="AD423" i="3"/>
  <c r="AD424" i="3"/>
  <c r="AD425" i="3"/>
  <c r="AD420" i="3"/>
  <c r="AD415" i="3"/>
  <c r="AD416" i="3"/>
  <c r="AD417" i="3"/>
  <c r="AD418" i="3"/>
  <c r="AD419" i="3"/>
  <c r="AD413" i="3"/>
  <c r="AD414" i="3"/>
  <c r="AD295" i="3"/>
  <c r="AD294" i="3"/>
  <c r="AD293" i="3"/>
  <c r="AD292" i="3"/>
  <c r="AD291" i="3"/>
  <c r="AD287" i="3"/>
  <c r="AD288" i="3"/>
  <c r="AD289" i="3"/>
  <c r="AD290" i="3"/>
  <c r="AD271" i="3"/>
  <c r="AD272" i="3"/>
  <c r="AD273" i="3"/>
  <c r="AD270" i="3"/>
  <c r="AD267" i="3"/>
  <c r="AD268" i="3"/>
  <c r="AD269" i="3"/>
  <c r="AD266" i="3"/>
  <c r="AD264" i="3"/>
  <c r="AD261" i="3"/>
  <c r="AD262" i="3"/>
  <c r="AD263" i="3"/>
  <c r="AD258" i="3"/>
  <c r="AD259" i="3"/>
  <c r="AD260" i="3"/>
  <c r="AD38" i="3"/>
  <c r="AD37" i="3"/>
  <c r="AD36" i="3"/>
  <c r="AD35" i="3"/>
  <c r="AD34" i="3"/>
  <c r="AD33" i="3"/>
  <c r="AD32" i="3"/>
  <c r="AD30" i="3"/>
  <c r="AD31" i="3"/>
  <c r="AD27" i="3"/>
  <c r="AD28" i="3"/>
  <c r="AD29" i="3"/>
  <c r="AD26" i="3"/>
  <c r="AD24" i="3"/>
  <c r="AD25" i="3"/>
  <c r="AD247" i="3" l="1"/>
  <c r="AD248" i="3"/>
  <c r="AD249" i="3"/>
  <c r="AD250" i="3"/>
  <c r="AD251" i="3"/>
  <c r="AD252" i="3"/>
  <c r="AD253" i="3"/>
  <c r="AD254" i="3"/>
  <c r="AD255" i="3"/>
  <c r="AD256" i="3"/>
  <c r="AD257" i="3"/>
  <c r="AD274" i="3"/>
  <c r="AD275" i="3"/>
  <c r="AD276" i="3"/>
  <c r="AD277" i="3"/>
  <c r="AD278" i="3"/>
  <c r="AD279" i="3"/>
  <c r="AD280" i="3"/>
  <c r="AD281" i="3"/>
  <c r="AD282" i="3"/>
  <c r="AD283" i="3"/>
  <c r="AD284" i="3"/>
  <c r="AD285" i="3"/>
  <c r="AD286" i="3"/>
  <c r="AD296" i="3"/>
  <c r="AD297" i="3"/>
  <c r="AD298" i="3"/>
  <c r="AD299" i="3"/>
  <c r="AD300" i="3"/>
  <c r="AD301" i="3"/>
  <c r="AD302" i="3"/>
  <c r="AD303" i="3"/>
  <c r="AD304" i="3"/>
  <c r="AD305" i="3"/>
  <c r="AD306" i="3"/>
  <c r="AD308" i="3"/>
  <c r="AD309" i="3"/>
  <c r="AD310" i="3"/>
  <c r="AD311" i="3"/>
  <c r="AD312" i="3"/>
  <c r="AD313" i="3"/>
  <c r="AD357" i="3"/>
  <c r="AD358" i="3"/>
  <c r="AD359" i="3"/>
  <c r="AD360" i="3"/>
  <c r="AD361" i="3"/>
  <c r="AD362" i="3"/>
  <c r="AD363" i="3"/>
  <c r="AD364" i="3"/>
  <c r="AD365" i="3"/>
  <c r="AD366" i="3"/>
  <c r="AD367" i="3"/>
  <c r="AD368" i="3"/>
  <c r="AD369" i="3"/>
  <c r="AD370" i="3"/>
  <c r="AD371" i="3"/>
  <c r="AD372" i="3"/>
  <c r="AD373" i="3"/>
  <c r="AD374" i="3"/>
  <c r="AD375" i="3"/>
  <c r="AD376" i="3"/>
  <c r="AD377" i="3"/>
  <c r="AD378" i="3"/>
  <c r="AD379" i="3"/>
  <c r="AD380" i="3"/>
  <c r="AD381" i="3"/>
  <c r="AD382" i="3"/>
  <c r="AD383" i="3"/>
  <c r="AD384" i="3"/>
  <c r="AD385" i="3"/>
  <c r="AD386" i="3"/>
  <c r="AD387" i="3"/>
  <c r="AD388" i="3"/>
  <c r="AD389" i="3"/>
  <c r="AD390" i="3"/>
  <c r="AD391" i="3"/>
  <c r="AD392" i="3"/>
  <c r="AD393" i="3"/>
  <c r="AD394" i="3"/>
  <c r="AD395" i="3"/>
  <c r="AD396" i="3"/>
  <c r="AD397" i="3"/>
  <c r="AD398" i="3"/>
  <c r="AD399" i="3"/>
  <c r="AD400" i="3"/>
  <c r="AD401" i="3"/>
  <c r="AD402" i="3"/>
  <c r="AD403" i="3"/>
  <c r="AD404" i="3"/>
  <c r="AD405" i="3"/>
  <c r="AD406" i="3"/>
  <c r="AD407" i="3"/>
  <c r="AD408" i="3"/>
  <c r="AD409" i="3"/>
  <c r="AD410" i="3"/>
  <c r="AD411" i="3"/>
  <c r="AD412" i="3"/>
  <c r="AD433" i="3"/>
  <c r="AD434" i="3"/>
  <c r="AD435" i="3"/>
  <c r="AD436" i="3"/>
  <c r="AD437" i="3"/>
  <c r="AD438" i="3"/>
  <c r="AD439" i="3"/>
  <c r="AD440" i="3"/>
  <c r="AD441" i="3"/>
  <c r="AD442" i="3"/>
  <c r="AD443" i="3"/>
  <c r="AD444" i="3"/>
  <c r="AD445" i="3"/>
  <c r="AD446" i="3"/>
  <c r="AD447" i="3"/>
  <c r="AD448" i="3"/>
  <c r="AD449" i="3"/>
  <c r="AD450" i="3"/>
  <c r="AD451" i="3"/>
  <c r="AD452" i="3"/>
  <c r="AD453" i="3"/>
  <c r="AD454" i="3"/>
  <c r="AD455" i="3"/>
  <c r="AD456" i="3"/>
  <c r="AD457" i="3"/>
  <c r="AD458" i="3"/>
  <c r="AD459" i="3"/>
  <c r="AD460" i="3"/>
  <c r="AD461" i="3"/>
  <c r="AD462" i="3"/>
  <c r="AD463" i="3"/>
  <c r="AD464" i="3"/>
  <c r="AD465" i="3"/>
  <c r="AD466" i="3"/>
  <c r="AD467" i="3"/>
  <c r="AD468" i="3"/>
  <c r="AD469" i="3"/>
  <c r="AD470" i="3"/>
  <c r="AD471" i="3"/>
  <c r="AD472" i="3"/>
  <c r="AD473" i="3"/>
  <c r="AD474" i="3"/>
  <c r="AD475" i="3"/>
  <c r="AD476" i="3"/>
  <c r="AD477" i="3"/>
  <c r="AD478" i="3"/>
  <c r="AD479" i="3"/>
  <c r="AD480" i="3"/>
  <c r="AD481" i="3"/>
  <c r="AD482" i="3"/>
  <c r="AD483" i="3"/>
  <c r="AD484" i="3"/>
  <c r="AD485" i="3"/>
  <c r="AD486" i="3"/>
  <c r="AD487" i="3"/>
  <c r="AD488" i="3"/>
  <c r="AD489" i="3"/>
  <c r="AD497" i="3"/>
  <c r="AD498" i="3"/>
  <c r="AD499" i="3"/>
  <c r="AD500" i="3"/>
  <c r="AD501" i="3"/>
  <c r="AD502" i="3"/>
  <c r="AD503" i="3"/>
  <c r="AD504" i="3"/>
  <c r="AD505" i="3"/>
  <c r="AD506" i="3"/>
  <c r="AD507" i="3"/>
  <c r="AD508" i="3"/>
  <c r="AD509" i="3"/>
  <c r="AD510" i="3"/>
  <c r="AD511" i="3"/>
  <c r="AD512" i="3"/>
  <c r="AD513" i="3"/>
  <c r="AD514" i="3"/>
  <c r="AD515" i="3"/>
  <c r="AD516" i="3"/>
  <c r="AD517" i="3"/>
  <c r="AD518" i="3"/>
  <c r="AD519" i="3"/>
  <c r="AD520" i="3"/>
  <c r="AD521" i="3"/>
  <c r="AD522" i="3"/>
  <c r="AD523" i="3"/>
  <c r="AD524" i="3"/>
  <c r="AD525" i="3"/>
  <c r="AD526" i="3"/>
  <c r="AD527" i="3"/>
  <c r="AD552" i="3"/>
  <c r="AD553" i="3"/>
  <c r="AD554" i="3"/>
  <c r="AD555" i="3"/>
  <c r="AD556" i="3"/>
  <c r="AD557" i="3"/>
  <c r="AD558" i="3"/>
  <c r="AD559" i="3"/>
  <c r="AD560" i="3"/>
  <c r="AD561" i="3"/>
  <c r="AD562" i="3"/>
  <c r="AD563" i="3"/>
  <c r="AD564" i="3"/>
  <c r="AD565" i="3"/>
  <c r="AD566" i="3"/>
  <c r="AD567" i="3"/>
  <c r="AD568" i="3"/>
  <c r="AD569" i="3"/>
  <c r="AD570" i="3"/>
  <c r="AD571" i="3"/>
  <c r="AD572" i="3"/>
  <c r="AD573" i="3"/>
  <c r="AD574" i="3"/>
  <c r="AD575" i="3"/>
  <c r="AD576" i="3"/>
  <c r="AD577" i="3"/>
  <c r="AD578" i="3"/>
  <c r="AD579" i="3"/>
  <c r="AD580" i="3"/>
  <c r="AD581" i="3"/>
  <c r="AD582" i="3"/>
  <c r="AD583" i="3"/>
  <c r="AD584" i="3"/>
  <c r="AD585" i="3"/>
  <c r="AD586" i="3"/>
  <c r="AD587" i="3"/>
  <c r="AD588" i="3"/>
  <c r="AD589" i="3"/>
  <c r="AD590" i="3"/>
  <c r="AD591" i="3"/>
  <c r="AD592" i="3"/>
  <c r="AD593" i="3"/>
  <c r="AD594" i="3"/>
  <c r="AD595" i="3"/>
  <c r="AD596" i="3"/>
  <c r="AD688" i="3"/>
  <c r="AD689" i="3"/>
  <c r="AD690" i="3"/>
  <c r="AD691" i="3"/>
  <c r="AD692" i="3"/>
  <c r="AD693" i="3"/>
  <c r="AD694" i="3"/>
  <c r="AD695" i="3"/>
  <c r="AD696" i="3"/>
  <c r="AD697" i="3"/>
  <c r="AD698" i="3"/>
  <c r="AD699" i="3"/>
  <c r="AD700" i="3"/>
  <c r="AD701" i="3"/>
  <c r="AD702" i="3"/>
  <c r="AD703" i="3"/>
  <c r="AD704" i="3"/>
  <c r="AD705" i="3"/>
  <c r="AD706" i="3"/>
  <c r="AD707" i="3"/>
  <c r="N21" i="1" l="1"/>
  <c r="N22" i="1"/>
  <c r="N23" i="1"/>
  <c r="N24" i="1"/>
  <c r="N30" i="1"/>
  <c r="N31" i="1"/>
  <c r="N32" i="1"/>
  <c r="N33" i="1"/>
  <c r="N34" i="1"/>
  <c r="N35" i="1"/>
  <c r="N36" i="1"/>
  <c r="N37" i="1"/>
  <c r="N38" i="1"/>
  <c r="N39" i="1"/>
  <c r="N40" i="1"/>
  <c r="N41" i="1"/>
  <c r="N42" i="1"/>
  <c r="N43" i="1"/>
  <c r="N44" i="1"/>
  <c r="N45" i="1"/>
  <c r="N46" i="1"/>
  <c r="N47" i="1"/>
  <c r="N48" i="1"/>
  <c r="N49" i="1"/>
  <c r="N50" i="1"/>
  <c r="N51" i="1"/>
  <c r="N52" i="1"/>
  <c r="N53" i="1"/>
  <c r="AN5" i="1" l="1"/>
  <c r="AN6" i="1"/>
  <c r="AN7" i="1"/>
  <c r="AN8" i="1"/>
  <c r="AN9" i="1"/>
  <c r="AN10" i="1"/>
  <c r="AN11" i="1"/>
  <c r="AN12" i="1"/>
  <c r="AN13" i="1"/>
  <c r="AN14" i="1"/>
  <c r="AN15" i="1"/>
  <c r="I15" i="1" s="1"/>
  <c r="AN16" i="1"/>
  <c r="AN17" i="1"/>
  <c r="I17" i="1" s="1"/>
  <c r="AN18" i="1"/>
  <c r="I18" i="1" s="1"/>
  <c r="AN19" i="1"/>
  <c r="I19" i="1" s="1"/>
  <c r="AN20" i="1"/>
  <c r="I20" i="1" s="1"/>
  <c r="AN21" i="1"/>
  <c r="I21" i="1" s="1"/>
  <c r="AN22" i="1"/>
  <c r="I22" i="1" s="1"/>
  <c r="AN23" i="1"/>
  <c r="I23" i="1" s="1"/>
  <c r="AN24" i="1"/>
  <c r="I24" i="1" s="1"/>
  <c r="AN25" i="1"/>
  <c r="I25" i="1" s="1"/>
  <c r="AN26" i="1"/>
  <c r="I26" i="1" s="1"/>
  <c r="AN27" i="1"/>
  <c r="I27" i="1" s="1"/>
  <c r="AN28" i="1"/>
  <c r="I28" i="1" s="1"/>
  <c r="AN29" i="1"/>
  <c r="I29" i="1" s="1"/>
  <c r="AN30" i="1"/>
  <c r="I30" i="1" s="1"/>
  <c r="AN31" i="1"/>
  <c r="I31" i="1" s="1"/>
  <c r="AN32" i="1"/>
  <c r="I32" i="1" s="1"/>
  <c r="AN33" i="1"/>
  <c r="I33" i="1" s="1"/>
  <c r="AN34" i="1"/>
  <c r="I34" i="1" s="1"/>
  <c r="AN35" i="1"/>
  <c r="I35" i="1" s="1"/>
  <c r="AN36" i="1"/>
  <c r="I36" i="1" s="1"/>
  <c r="AN37" i="1"/>
  <c r="I37" i="1" s="1"/>
  <c r="AN38" i="1"/>
  <c r="I38" i="1" s="1"/>
  <c r="AN39" i="1"/>
  <c r="I39" i="1" s="1"/>
  <c r="AN40" i="1"/>
  <c r="I40" i="1" s="1"/>
  <c r="AN41" i="1"/>
  <c r="I41" i="1" s="1"/>
  <c r="AN42" i="1"/>
  <c r="I42" i="1" s="1"/>
  <c r="AN43" i="1"/>
  <c r="I43" i="1" s="1"/>
  <c r="AN44" i="1"/>
  <c r="I44" i="1" s="1"/>
  <c r="AN45" i="1"/>
  <c r="I45" i="1" s="1"/>
  <c r="AN46" i="1"/>
  <c r="I46" i="1" s="1"/>
  <c r="AN47" i="1"/>
  <c r="I47" i="1" s="1"/>
  <c r="AN48" i="1"/>
  <c r="I48" i="1" s="1"/>
  <c r="AN49" i="1"/>
  <c r="AN50" i="1"/>
  <c r="AN51" i="1"/>
  <c r="AN52" i="1"/>
  <c r="AN53" i="1"/>
  <c r="AN4" i="1"/>
  <c r="AD4" i="3"/>
  <c r="AD5" i="3"/>
  <c r="AD6" i="3"/>
  <c r="AD7" i="3"/>
  <c r="AD8" i="3"/>
  <c r="AD9" i="3"/>
  <c r="AD10" i="3"/>
  <c r="AD11" i="3"/>
  <c r="AD12" i="3"/>
  <c r="AD13" i="3"/>
  <c r="AD14" i="3"/>
  <c r="AD15" i="3"/>
  <c r="AD16" i="3"/>
  <c r="AD17" i="3"/>
  <c r="AD18" i="3"/>
  <c r="AD19" i="3"/>
  <c r="AD20" i="3"/>
  <c r="AD21" i="3"/>
  <c r="AD22" i="3"/>
  <c r="AD23"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160" i="3"/>
  <c r="AD161" i="3"/>
  <c r="AD162" i="3"/>
  <c r="AD163" i="3"/>
  <c r="AD164" i="3"/>
  <c r="AD165" i="3"/>
  <c r="AD166" i="3"/>
  <c r="AD167" i="3"/>
  <c r="AD168" i="3"/>
  <c r="AD169" i="3"/>
  <c r="AD170" i="3"/>
  <c r="AD171" i="3"/>
  <c r="AD172" i="3"/>
  <c r="AD173" i="3"/>
  <c r="AD174" i="3"/>
  <c r="AD175" i="3"/>
  <c r="AD176" i="3"/>
  <c r="AD177" i="3"/>
  <c r="AD178" i="3"/>
  <c r="AD179" i="3"/>
  <c r="AD180" i="3"/>
  <c r="AD181" i="3"/>
  <c r="AD182" i="3"/>
  <c r="AD183" i="3"/>
  <c r="AD184" i="3"/>
  <c r="AD185" i="3"/>
  <c r="AD186" i="3"/>
  <c r="AD187" i="3"/>
  <c r="AD188" i="3"/>
  <c r="AD189" i="3"/>
  <c r="AD190" i="3"/>
  <c r="AD191" i="3"/>
  <c r="AD192" i="3"/>
  <c r="AD193" i="3"/>
  <c r="AD194" i="3"/>
  <c r="AD195" i="3"/>
  <c r="AD196" i="3"/>
  <c r="AD197" i="3"/>
  <c r="AD198" i="3"/>
  <c r="AD199" i="3"/>
  <c r="AD200" i="3"/>
  <c r="AD201" i="3"/>
  <c r="AD202" i="3"/>
  <c r="AD203" i="3"/>
  <c r="AD204" i="3"/>
  <c r="AD205" i="3"/>
  <c r="AD206" i="3"/>
  <c r="AD207" i="3"/>
  <c r="AD208" i="3"/>
  <c r="AD209" i="3"/>
  <c r="AD210" i="3"/>
  <c r="AD211" i="3"/>
  <c r="AD212" i="3"/>
  <c r="AD213" i="3"/>
  <c r="AD214" i="3"/>
  <c r="AD215" i="3"/>
  <c r="AD216" i="3"/>
  <c r="AD217" i="3"/>
  <c r="AD218" i="3"/>
  <c r="AD219" i="3"/>
  <c r="AD220" i="3"/>
  <c r="AD221" i="3"/>
  <c r="AD222" i="3"/>
  <c r="AD223" i="3"/>
  <c r="AD224" i="3"/>
  <c r="AD225" i="3"/>
  <c r="AD226" i="3"/>
  <c r="AD227" i="3"/>
  <c r="AD228" i="3"/>
  <c r="AD241" i="3"/>
  <c r="AD242" i="3"/>
  <c r="AD243" i="3"/>
  <c r="AD244" i="3"/>
  <c r="AD245" i="3"/>
  <c r="AD246" i="3"/>
  <c r="AD3" i="3"/>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I16" i="1" l="1"/>
  <c r="I11" i="1"/>
  <c r="I13" i="1"/>
  <c r="I14" i="1"/>
  <c r="I12" i="1"/>
  <c r="I8" i="1"/>
  <c r="I4" i="1"/>
  <c r="I6" i="1"/>
  <c r="I9" i="1"/>
  <c r="I10" i="1"/>
  <c r="I7" i="1"/>
  <c r="I5" i="1"/>
  <c r="J4" i="1"/>
  <c r="M48" i="1"/>
  <c r="J48" i="1"/>
  <c r="M44" i="1"/>
  <c r="J44" i="1"/>
  <c r="M32" i="1"/>
  <c r="J32" i="1"/>
  <c r="M28" i="1"/>
  <c r="N28" i="1" s="1"/>
  <c r="J28" i="1"/>
  <c r="M24" i="1"/>
  <c r="J24" i="1"/>
  <c r="M20" i="1"/>
  <c r="N20" i="1" s="1"/>
  <c r="J20" i="1"/>
  <c r="M16" i="1"/>
  <c r="N16" i="1" s="1"/>
  <c r="J16" i="1"/>
  <c r="M12" i="1"/>
  <c r="N12" i="1" s="1"/>
  <c r="J12" i="1"/>
  <c r="M8" i="1"/>
  <c r="N8" i="1" s="1"/>
  <c r="J8" i="1"/>
  <c r="I51" i="1"/>
  <c r="M51" i="1"/>
  <c r="J51" i="1"/>
  <c r="M47" i="1"/>
  <c r="J47" i="1"/>
  <c r="M43" i="1"/>
  <c r="J43" i="1"/>
  <c r="M39" i="1"/>
  <c r="J39" i="1"/>
  <c r="M35" i="1"/>
  <c r="J35" i="1"/>
  <c r="M31" i="1"/>
  <c r="J31" i="1"/>
  <c r="M27" i="1"/>
  <c r="N27" i="1" s="1"/>
  <c r="J27" i="1"/>
  <c r="M23" i="1"/>
  <c r="J23" i="1"/>
  <c r="M19" i="1"/>
  <c r="N19" i="1" s="1"/>
  <c r="J19" i="1"/>
  <c r="M15" i="1"/>
  <c r="N15" i="1" s="1"/>
  <c r="J15" i="1"/>
  <c r="M11" i="1"/>
  <c r="N11" i="1" s="1"/>
  <c r="J11" i="1"/>
  <c r="M7" i="1"/>
  <c r="N7" i="1" s="1"/>
  <c r="J7" i="1"/>
  <c r="M36" i="1"/>
  <c r="J36" i="1"/>
  <c r="I50" i="1"/>
  <c r="J50" i="1"/>
  <c r="M50" i="1"/>
  <c r="J46" i="1"/>
  <c r="M46" i="1"/>
  <c r="J42" i="1"/>
  <c r="M42" i="1"/>
  <c r="J38" i="1"/>
  <c r="M38" i="1"/>
  <c r="J34" i="1"/>
  <c r="M34" i="1"/>
  <c r="J30" i="1"/>
  <c r="M30" i="1"/>
  <c r="J26" i="1"/>
  <c r="M26" i="1"/>
  <c r="N26" i="1" s="1"/>
  <c r="J22" i="1"/>
  <c r="M22" i="1"/>
  <c r="J18" i="1"/>
  <c r="M18" i="1"/>
  <c r="N18" i="1" s="1"/>
  <c r="J14" i="1"/>
  <c r="M14" i="1"/>
  <c r="N14" i="1" s="1"/>
  <c r="J10" i="1"/>
  <c r="M10" i="1"/>
  <c r="N10" i="1" s="1"/>
  <c r="J6" i="1"/>
  <c r="M6" i="1"/>
  <c r="N6" i="1" s="1"/>
  <c r="I52" i="1"/>
  <c r="M52" i="1"/>
  <c r="J52" i="1"/>
  <c r="M40" i="1"/>
  <c r="J40" i="1"/>
  <c r="I49" i="1"/>
  <c r="M49" i="1"/>
  <c r="J49" i="1"/>
  <c r="M45" i="1"/>
  <c r="J45" i="1"/>
  <c r="M41" i="1"/>
  <c r="J41" i="1"/>
  <c r="M37" i="1"/>
  <c r="J37" i="1"/>
  <c r="M33" i="1"/>
  <c r="J33" i="1"/>
  <c r="M29" i="1"/>
  <c r="N29" i="1" s="1"/>
  <c r="J29" i="1"/>
  <c r="M25" i="1"/>
  <c r="N25" i="1" s="1"/>
  <c r="J25" i="1"/>
  <c r="M21" i="1"/>
  <c r="J21" i="1"/>
  <c r="M17" i="1"/>
  <c r="N17" i="1" s="1"/>
  <c r="J17" i="1"/>
  <c r="M13" i="1"/>
  <c r="N13" i="1" s="1"/>
  <c r="J13" i="1"/>
  <c r="M9" i="1"/>
  <c r="N9" i="1" s="1"/>
  <c r="J9" i="1"/>
  <c r="I53" i="1"/>
  <c r="J53" i="1"/>
  <c r="M53" i="1"/>
  <c r="J5" i="1"/>
  <c r="M5" i="1"/>
  <c r="N5" i="1" s="1"/>
  <c r="M4" i="1"/>
  <c r="N4" i="1" s="1"/>
  <c r="N54" i="1" l="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4" i="1"/>
</calcChain>
</file>

<file path=xl/sharedStrings.xml><?xml version="1.0" encoding="utf-8"?>
<sst xmlns="http://schemas.openxmlformats.org/spreadsheetml/2006/main" count="6622" uniqueCount="1862">
  <si>
    <t xml:space="preserve">Usabilidade </t>
  </si>
  <si>
    <t xml:space="preserve">Design Sprint </t>
  </si>
  <si>
    <t>Atividade</t>
  </si>
  <si>
    <t xml:space="preserve">Complexidade </t>
  </si>
  <si>
    <t xml:space="preserve">Unidade de medida </t>
  </si>
  <si>
    <t xml:space="preserve">Descrição da complexidade </t>
  </si>
  <si>
    <t xml:space="preserve">Elaborar esboço de telas  </t>
  </si>
  <si>
    <t xml:space="preserve">Por tela </t>
  </si>
  <si>
    <t xml:space="preserve">Elaborar Design de Interação  </t>
  </si>
  <si>
    <t xml:space="preserve">Criação de layout de interface web ou mobile, que envolva a aplicação de Guia de Estilos pré-existente. </t>
  </si>
  <si>
    <t xml:space="preserve">Criação de layout de interface web ou mobile com elementos visuais não previstos no Guia de estilos. </t>
  </si>
  <si>
    <t xml:space="preserve">Criação de layout de tela que contemple a definição de novos componentes, comportamentos ou estilo visual a ser utilizado. </t>
  </si>
  <si>
    <t xml:space="preserve">Produzir protótipo de software  </t>
  </si>
  <si>
    <t xml:space="preserve">Protótipo elaborado em ferramenta de linkagem de imagens (Invision, Marvel, POP, etc.). </t>
  </si>
  <si>
    <t xml:space="preserve">Protótipo em alta fidelidade (usando Principle, Flinto ou aplicativo similar), que contemple o design final e com todas as interações e animações previstas. </t>
  </si>
  <si>
    <t xml:space="preserve">Design de ícone </t>
  </si>
  <si>
    <t xml:space="preserve">Por ícone </t>
  </si>
  <si>
    <t xml:space="preserve">Serviço de “arte”/criação. </t>
  </si>
  <si>
    <t xml:space="preserve">Realizar Teste de Usabilidade  </t>
  </si>
  <si>
    <t xml:space="preserve">Por persona </t>
  </si>
  <si>
    <t xml:space="preserve">Apresentação de resultados estatísticos em relatório e apresentação de slides.  </t>
  </si>
  <si>
    <t xml:space="preserve">Apresentação de resultados estatísticos em relatório, apresentação de slides e vídeo compilado dos testes.  </t>
  </si>
  <si>
    <t>Qtd</t>
  </si>
  <si>
    <t>Nome do Artefato/Objeto</t>
  </si>
  <si>
    <t>Diciplina</t>
  </si>
  <si>
    <t>Tarefa</t>
  </si>
  <si>
    <t>1.1.3</t>
  </si>
  <si>
    <t>1.1.4</t>
  </si>
  <si>
    <t>1.1.5</t>
  </si>
  <si>
    <t>1.1.6</t>
  </si>
  <si>
    <t>1.1.7</t>
  </si>
  <si>
    <t>1.1.8</t>
  </si>
  <si>
    <t>1.1.9</t>
  </si>
  <si>
    <t>1.1.10</t>
  </si>
  <si>
    <t>Plataforma</t>
  </si>
  <si>
    <t>N/A</t>
  </si>
  <si>
    <t xml:space="preserve">Até 6 telas  </t>
  </si>
  <si>
    <t xml:space="preserve">De 7 a 20 telas  </t>
  </si>
  <si>
    <t xml:space="preserve">De 21 a 30 telas  </t>
  </si>
  <si>
    <t xml:space="preserve">Aplicar técnica Card Sorting Online  </t>
  </si>
  <si>
    <t xml:space="preserve">Por sessão </t>
  </si>
  <si>
    <t xml:space="preserve">Recrutamento de participantes realizado pelo Banco  </t>
  </si>
  <si>
    <t xml:space="preserve">Recrutamento de participantes realizado pela Contratada  </t>
  </si>
  <si>
    <t xml:space="preserve">Aplicar técnica Card Sorting Presencial  </t>
  </si>
  <si>
    <t>Baixa</t>
  </si>
  <si>
    <t>1.2.1</t>
  </si>
  <si>
    <t>1.2.2</t>
  </si>
  <si>
    <t>1.2.3</t>
  </si>
  <si>
    <t>ListDiciplina</t>
  </si>
  <si>
    <t>ANÁLISE E PROJETO DE SOFTWARE</t>
  </si>
  <si>
    <t>DESIGN DE PROCESSOS</t>
  </si>
  <si>
    <t>REQUISITOS DE SOFTWARE</t>
  </si>
  <si>
    <t>User Experience (UX)</t>
  </si>
  <si>
    <t xml:space="preserve">Projetar a Visão Orientada a Objeto </t>
  </si>
  <si>
    <t xml:space="preserve">VisionPLUS - Projetar a Visão Estruturada </t>
  </si>
  <si>
    <t>IMPLEMENTAÇÃO DE SOFTWARE</t>
  </si>
  <si>
    <t>TESTE E HOMOLOGAÇÃO DE SOFTWARE</t>
  </si>
  <si>
    <t>ListAtividade</t>
  </si>
  <si>
    <t>ListDiciplina001</t>
  </si>
  <si>
    <t>ListDiciplina002</t>
  </si>
  <si>
    <t>ListDiciplina003</t>
  </si>
  <si>
    <t>ListDiciplina004</t>
  </si>
  <si>
    <t>ListDiciplina005</t>
  </si>
  <si>
    <t>ListDiciplina006</t>
  </si>
  <si>
    <t>Identificar, consolidar e refinar os requisitos</t>
  </si>
  <si>
    <t xml:space="preserve">Modelar Processos </t>
  </si>
  <si>
    <t xml:space="preserve">Projetar o Banco de Dados </t>
  </si>
  <si>
    <t xml:space="preserve">Projetar a Visão Estruturada </t>
  </si>
  <si>
    <t>Mapas</t>
  </si>
  <si>
    <t xml:space="preserve">Áreas de dados (externas) </t>
  </si>
  <si>
    <t xml:space="preserve">Natural e Cobol </t>
  </si>
  <si>
    <t>Segurança</t>
  </si>
  <si>
    <t xml:space="preserve">VisionPlus </t>
  </si>
  <si>
    <t xml:space="preserve">DW e Analytics </t>
  </si>
  <si>
    <t xml:space="preserve">Assembler </t>
  </si>
  <si>
    <t xml:space="preserve">SAS </t>
  </si>
  <si>
    <t xml:space="preserve">Plataforma Distribuída </t>
  </si>
  <si>
    <t xml:space="preserve">BMC AR SYSTEM </t>
  </si>
  <si>
    <t xml:space="preserve">Portal Server </t>
  </si>
  <si>
    <t xml:space="preserve">Automação Bancária e Terminais </t>
  </si>
  <si>
    <t xml:space="preserve">Formulários de Impressão </t>
  </si>
  <si>
    <t xml:space="preserve">Software de Infraestrutura </t>
  </si>
  <si>
    <t xml:space="preserve">Mobile </t>
  </si>
  <si>
    <t xml:space="preserve">Tarefas correlacionadas à Implementação </t>
  </si>
  <si>
    <t xml:space="preserve">Planejar, especificar, preparar, executar manualmente e avaliar os testes de sistema funcionais (caixa preta) e de compatibilidade </t>
  </si>
  <si>
    <t xml:space="preserve">Planejar, especificar, codificar, preparar, executar e avaliar os testes funcionais Automatizados </t>
  </si>
  <si>
    <t>Descrição/Artefato</t>
  </si>
  <si>
    <t>ListDescArt</t>
  </si>
  <si>
    <r>
      <t>Elaborar wireframe</t>
    </r>
    <r>
      <rPr>
        <i/>
        <sz val="10"/>
        <color rgb="FF000000"/>
        <rFont val="Arial"/>
        <family val="2"/>
      </rPr>
      <t xml:space="preserve"> </t>
    </r>
    <r>
      <rPr>
        <sz val="10"/>
        <color rgb="FF000000"/>
        <rFont val="Arial"/>
        <family val="2"/>
      </rPr>
      <t xml:space="preserve">das telas de uma aplicação  </t>
    </r>
  </si>
  <si>
    <t xml:space="preserve">Realizar Análise Heurística  </t>
  </si>
  <si>
    <t>ListAtividade001</t>
  </si>
  <si>
    <t>ListAtividade002</t>
  </si>
  <si>
    <t>ListAtividade003</t>
  </si>
  <si>
    <t>ListAtividade004</t>
  </si>
  <si>
    <t>ListAtividade005</t>
  </si>
  <si>
    <t>ListAtividade006</t>
  </si>
  <si>
    <t>ListAtividade007</t>
  </si>
  <si>
    <t>ListAtividade008</t>
  </si>
  <si>
    <t>ListAtividade009</t>
  </si>
  <si>
    <t>ListAtividade010</t>
  </si>
  <si>
    <t>ListAtividade011</t>
  </si>
  <si>
    <t>ListAtividade012</t>
  </si>
  <si>
    <t>ListAtividade013</t>
  </si>
  <si>
    <t>ListAtividade014</t>
  </si>
  <si>
    <t>ListAtividade015</t>
  </si>
  <si>
    <t>ListAtividade016</t>
  </si>
  <si>
    <t>ListAtividade017</t>
  </si>
  <si>
    <t>ListAtividade018</t>
  </si>
  <si>
    <t>ListAtividade019</t>
  </si>
  <si>
    <t>ListAtividade020</t>
  </si>
  <si>
    <t>ListAtividade021</t>
  </si>
  <si>
    <t>ListAtividade022</t>
  </si>
  <si>
    <t>ListAtividade023</t>
  </si>
  <si>
    <t>ListAtividade024</t>
  </si>
  <si>
    <t>ListAtividade025</t>
  </si>
  <si>
    <t>ListAtividade026</t>
  </si>
  <si>
    <t>ListAtividade027</t>
  </si>
  <si>
    <t xml:space="preserve">Elaborar Design 
Aplicado de interfaces 
Web/Mobile em alta definição  </t>
  </si>
  <si>
    <t xml:space="preserve">Facilitar, Planejar, conduzir e consolidar 
sessão de Design Sprint </t>
  </si>
  <si>
    <t xml:space="preserve">Planejar, conduzir e consolidar Testes em 
sessão de Design Sprint </t>
  </si>
  <si>
    <t xml:space="preserve">Idear, Desenvolver 
Design de Interação e protótipo em 
sessão de Design Sprint </t>
  </si>
  <si>
    <t xml:space="preserve">Alterar funcionalidade  
Atividade de compreender a necessidade, elicitar e 
alterar os requisitos para 
atualizar/criar os artefatos que compõem uma funcionalidade, 
excetuando-se o Esboço e o Protótipo de Telas. </t>
  </si>
  <si>
    <t xml:space="preserve">Documentar funcionalidade </t>
  </si>
  <si>
    <t xml:space="preserve">Esboço de tela 
Elaborar, diagramar e criar o artefato “Esboço de Tela” para uma funcionalidade. </t>
  </si>
  <si>
    <t xml:space="preserve">Esboço de Fluxo de 
Comportamento de Funcionalidades 
Elaborar, diagramar e criar o artefato “Esboço de Fluxo de 
Comportamento de Telas” para um conjunto de funcionalidades. </t>
  </si>
  <si>
    <t xml:space="preserve">Consolidar requisitos </t>
  </si>
  <si>
    <t xml:space="preserve">Criar Aprovação dos 
Requisitos da 
Intervenção </t>
  </si>
  <si>
    <t>Especificação de requisitos relacional (ERR)</t>
  </si>
  <si>
    <t xml:space="preserve">Especificação de requisitos multidimensional (ERM) </t>
  </si>
  <si>
    <t xml:space="preserve">Elicitar os Requisitos – 
Documento de Requisitos da 
Descoberta de 
Conhecimento </t>
  </si>
  <si>
    <t xml:space="preserve">Elaborar Protótipo de Tela </t>
  </si>
  <si>
    <t xml:space="preserve">Alterar Protótipo de Tela </t>
  </si>
  <si>
    <t xml:space="preserve">Modelo de Processo de Negócio – Descritiva </t>
  </si>
  <si>
    <t xml:space="preserve">Modelo de Processo de Negócio – Analítica </t>
  </si>
  <si>
    <t xml:space="preserve">Elaborar/alterar o 
Modelo de Entidade 
Relacionamento 
(MER) – Visão lógica e física </t>
  </si>
  <si>
    <t xml:space="preserve">Elaborar/alterar o 
Modelo Dimensional de Dados (MDM) – Visão lógica e física </t>
  </si>
  <si>
    <t xml:space="preserve">Verificar Conformidade de Modelo de 
Entidade 
Relacionamento 
(MER) – Visão lógica e física </t>
  </si>
  <si>
    <t xml:space="preserve">Verificar Conformidade de Modelo 
Dimensional de Dados 
(MDM) – Visão lógica e física </t>
  </si>
  <si>
    <t xml:space="preserve">Especificação funcional do job de 
ETL: Resultado da Extração e REX, Mapa de Extração: MEX </t>
  </si>
  <si>
    <t xml:space="preserve">Especificação funcional do job de 
ETL: Mapa de Transformação e Carga: MTC </t>
  </si>
  <si>
    <t xml:space="preserve">Elaborar o 
Diagrama de Transação (DGT) </t>
  </si>
  <si>
    <t xml:space="preserve">Alterar o 
Diagrama de Transação (DGT) </t>
  </si>
  <si>
    <t xml:space="preserve">Elaborar 
Diagrama Geral de Procedures (DGP) </t>
  </si>
  <si>
    <t xml:space="preserve">Elaborar o Diagrama de Processamento Batch (DPB) </t>
  </si>
  <si>
    <t xml:space="preserve">Alterar o Diagrama de Processamento Batch (DPB) </t>
  </si>
  <si>
    <t xml:space="preserve">Especificar a Interface (ESI) </t>
  </si>
  <si>
    <t xml:space="preserve">Alterar a Especificação da Interface (ESI) </t>
  </si>
  <si>
    <t>Especificar a Tela 
(EST) 
Total/Parcial 
(A solicitação de especificação do componente poderá ser global ou das par</t>
  </si>
  <si>
    <t xml:space="preserve">Especificar um componente (ESC) Total/Parcial (a solicitação de especificação poderá ser de todo o componente ou das alterações das partes solicitadas pelo demandante) </t>
  </si>
  <si>
    <t xml:space="preserve">Alterar a Especificação de Tela 
(EST) 
Total/Parcial  
(A solicitação de especificação do componente poderá ser global ou das partes solicitadas pelo demandante) </t>
  </si>
  <si>
    <t xml:space="preserve">Alt. especificação de componente 
(ESC) 
Total/Parcial (a solicitação de especificação poderá ser todo 
componente ou das alterações das partes solicitadas pelo demandante) </t>
  </si>
  <si>
    <t xml:space="preserve">Elaborar o Diagrama de Transição de Estados (DTE) </t>
  </si>
  <si>
    <t xml:space="preserve">Alterar o Diagrama de Transição de Estados (DTE) </t>
  </si>
  <si>
    <t xml:space="preserve">Elaborar o Diagrama de Classes de 
Projeto (DCP) </t>
  </si>
  <si>
    <t xml:space="preserve">Alterar o Diagrama de Classes de 
Projeto (DCP) </t>
  </si>
  <si>
    <t xml:space="preserve">Elaborar o Diagrama de Componentes 
(DGC) </t>
  </si>
  <si>
    <t xml:space="preserve">Alterar o Diagrama de Componentes de 
Projeto (DGC) </t>
  </si>
  <si>
    <t xml:space="preserve">Elaborar o Diagrama de Sequência (DGS) </t>
  </si>
  <si>
    <t xml:space="preserve">Alterar o Diagrama de Sequência (DGS) </t>
  </si>
  <si>
    <t xml:space="preserve">Especificar a Tela 
(EST) 
Total/Parcial 
(A solicitação de especificação do componente poderá ser global ou das partes solicitadas pelo demandante) </t>
  </si>
  <si>
    <t xml:space="preserve">Especificar um componente (ESC) Total/Parcial (a solicitação de especificação poderá ser de todo o componente ou das alterações das partes solicitadas) </t>
  </si>
  <si>
    <t xml:space="preserve">Alt. especificação de componente 
(ESC) 
Total/Parcial (a solicitação de especificação poderá ser todo 
componente ou das alterações das 
partes solicitadas) </t>
  </si>
  <si>
    <t xml:space="preserve">Criação de Mapa </t>
  </si>
  <si>
    <t xml:space="preserve">Alteração de Mapa </t>
  </si>
  <si>
    <t xml:space="preserve">Alteração (pacote de Mapas) </t>
  </si>
  <si>
    <t xml:space="preserve">Alteração 
(pacote de áreas de dados externas) </t>
  </si>
  <si>
    <t xml:space="preserve">Criação de Doc. de procedure (DPC) </t>
  </si>
  <si>
    <t xml:space="preserve">Alteração de Doc. de procedure (DPC) </t>
  </si>
  <si>
    <t xml:space="preserve">Alteração 
(Pacote de Doc. de procedure – DPC) </t>
  </si>
  <si>
    <t xml:space="preserve">Criação de Cardlib/Sysin </t>
  </si>
  <si>
    <t xml:space="preserve">Alteração de Cardlib/Sysin </t>
  </si>
  <si>
    <t xml:space="preserve">Alteração 
(Pacote de Cardlib/Sysin) </t>
  </si>
  <si>
    <t xml:space="preserve">ListAtividade012 </t>
  </si>
  <si>
    <t xml:space="preserve">Active Directory/LDAP Criação de programas para manter cadastro do usuário </t>
  </si>
  <si>
    <t xml:space="preserve">Active Directory/LDAP Alteração de programas para manter cadastro do usuário </t>
  </si>
  <si>
    <t xml:space="preserve">Active Directory/LDAP Criação de programas para manter as autorizações do usuário </t>
  </si>
  <si>
    <t xml:space="preserve">Active Directory/LDAP Alteração de programas para manter as autorizações do usuário </t>
  </si>
  <si>
    <t xml:space="preserve">Extrair e validar dados do RACF e Z/OS com o sistema corporativo de gerenciamento de acessos </t>
  </si>
  <si>
    <t xml:space="preserve">Criação de Programa ou Procedures para manter 
cadastro do usuário no 
RACF </t>
  </si>
  <si>
    <t xml:space="preserve">Manter cadastro do usuário no RACF </t>
  </si>
  <si>
    <t xml:space="preserve">Criar as autorizações do usuário no RACF </t>
  </si>
  <si>
    <t xml:space="preserve">Alterar as autorizações do usuário no RACF </t>
  </si>
  <si>
    <t xml:space="preserve">Extrair dados dos usuários (e suas autorizações) no RACF e validá-los na base do sistema corporativo de gerenciamento de acesso </t>
  </si>
  <si>
    <t xml:space="preserve">ROSCOE  
Manter cadastro do usuário </t>
  </si>
  <si>
    <t xml:space="preserve">Criação de Objeto  (Programa, Sub-rotina, Copy) </t>
  </si>
  <si>
    <t xml:space="preserve">Alteração de Objeto  (Programa, Sub-rotina, Copy) </t>
  </si>
  <si>
    <t xml:space="preserve">Construção do job ETL </t>
  </si>
  <si>
    <t xml:space="preserve">Construção de job para geração de bases de dados para treinamento, validação e testes </t>
  </si>
  <si>
    <t xml:space="preserve">Criação de 
Objetos Assembler 
(Sub-rotina) </t>
  </si>
  <si>
    <t xml:space="preserve">Alteração de 
Objetos Assembler 
(Sub-rotina) </t>
  </si>
  <si>
    <t xml:space="preserve">Alteração 
(pacote de Objetos 
Assembler) </t>
  </si>
  <si>
    <t xml:space="preserve">Construção do job Guide </t>
  </si>
  <si>
    <t xml:space="preserve">Alteração de job Guide </t>
  </si>
  <si>
    <t xml:space="preserve">Construção do job DI </t>
  </si>
  <si>
    <t xml:space="preserve">Alteração de job DI </t>
  </si>
  <si>
    <t xml:space="preserve">Especificação Técnica </t>
  </si>
  <si>
    <t xml:space="preserve">Construção de Relatórios VA </t>
  </si>
  <si>
    <t xml:space="preserve">Criação CSS ou SCSS </t>
  </si>
  <si>
    <t xml:space="preserve">Alteração CSS ou SCSS </t>
  </si>
  <si>
    <t xml:space="preserve">Criação JavaScript </t>
  </si>
  <si>
    <t xml:space="preserve">Alteração JavaScript </t>
  </si>
  <si>
    <t xml:space="preserve">Criação de arquivo chave/valor ou tipo xml </t>
  </si>
  <si>
    <t xml:space="preserve">Alteração de arquivo chave/valor ou tipo xml </t>
  </si>
  <si>
    <t xml:space="preserve">Formulário </t>
  </si>
  <si>
    <t xml:space="preserve">Web Services </t>
  </si>
  <si>
    <t xml:space="preserve">Relatório BIRT </t>
  </si>
  <si>
    <t xml:space="preserve">Flashboards </t>
  </si>
  <si>
    <t xml:space="preserve">Notificação </t>
  </si>
  <si>
    <t xml:space="preserve">Workflow </t>
  </si>
  <si>
    <t xml:space="preserve">Desenvolvimento de página Web com publicação em WCM </t>
  </si>
  <si>
    <t xml:space="preserve">Alteração de página 
Web com publicação 
em WCM </t>
  </si>
  <si>
    <t xml:space="preserve">Desenvolvimento de 
Interface de 
Publicação com WCM </t>
  </si>
  <si>
    <t xml:space="preserve">Alteração de Interface de Publicação com 
WCM </t>
  </si>
  <si>
    <t xml:space="preserve">Desenvolvimento de plugin de 
customização do 
WCM </t>
  </si>
  <si>
    <t xml:space="preserve">Alteração de plugin de customização do 
WCM </t>
  </si>
  <si>
    <t xml:space="preserve">Desenvolvimento de página Web para tema de Portal </t>
  </si>
  <si>
    <t xml:space="preserve">Alteração de página 
Web para tema de Portal </t>
  </si>
  <si>
    <t xml:space="preserve">Desenvolvimento de view de Portlet </t>
  </si>
  <si>
    <t xml:space="preserve">Alteração de view de Portlet </t>
  </si>
  <si>
    <t xml:space="preserve">Framework – Criação de 
Classes e Funcionalidades de Transações </t>
  </si>
  <si>
    <t xml:space="preserve">Framework – Alteração de 
Classes e Funcionalidades de Transações </t>
  </si>
  <si>
    <t xml:space="preserve">Dispositivo (Hardware) – 
Criação de Funcionalidades </t>
  </si>
  <si>
    <t xml:space="preserve">Dispositivo (Hardware) – 
Alteração de Funcionalidades </t>
  </si>
  <si>
    <t xml:space="preserve">Módulo Auxiliar – Criação de Funcionalidades </t>
  </si>
  <si>
    <t xml:space="preserve">Módulo Auxiliar – Alteração de 
Funcionalidades </t>
  </si>
  <si>
    <t xml:space="preserve">Criação de formulário 
(utilizando IDE gráfica, VTL ou 
página web com 
HTML/JavaScript) </t>
  </si>
  <si>
    <t xml:space="preserve">Alteração ou 
Reaproveitamento de formulário 
(utilizando IDE gráfica, VTL ou 
página web com 
HTML/JavaScript) </t>
  </si>
  <si>
    <t xml:space="preserve">Criação de imagens </t>
  </si>
  <si>
    <t xml:space="preserve">Criação de formulário (exclusivo 
para a tecnologia 
iText) </t>
  </si>
  <si>
    <t xml:space="preserve">Alteração de formulário (exclusivo para a tecnologia iText) </t>
  </si>
  <si>
    <t xml:space="preserve">Criação de scripts Shell em 
JavaScript, Shell, PowerShell, 
PowerCli ou linguagem de construção de scripts equivalente, utilizado para automação de construção de infraestrutura de TI </t>
  </si>
  <si>
    <t xml:space="preserve">Alteração de scripts Shell em 
JavaScript, Shell, PowerShell, 
PowerCli ou linguagem de construção de scripts equivalente, utilizado para automação de construção de infraestrutura de TI </t>
  </si>
  <si>
    <t xml:space="preserve">Criação de módulo em Python utilizado para automação de construção de infraestrutura de TI </t>
  </si>
  <si>
    <t xml:space="preserve">Alteração de módulo em Python utilizado para automação de construção de infraestrutura de TI </t>
  </si>
  <si>
    <t xml:space="preserve">Criação de módulo em Java utilizado para automação de construção de infraestrutura de TI </t>
  </si>
  <si>
    <t xml:space="preserve">Alteração de módulo em Java utilizado para automação de construção de infraestrutura de TI </t>
  </si>
  <si>
    <t xml:space="preserve">Desenvolvimento de Interface 
(elaboração gráfica de tela, a partir de especificação técnica) </t>
  </si>
  <si>
    <t xml:space="preserve">Alteração de 
Interface 
(elaboração gráfica de tela, a partir de especificação técnica incluindo-se os componentes de interface  </t>
  </si>
  <si>
    <t xml:space="preserve">Desenvolvimento de componente de 
interface reutilizável e customizado 
(elaboração gráfica de componente de 
interface, solicitada 
de forma avulsa, para adição ou 
substituição em tela já existente. Ex.: 
botões, campo de 
texto, etc.) </t>
  </si>
  <si>
    <t xml:space="preserve">Alteração de componente de 
interface reutilizável e customizado 
(elaboração gráfica de componente de 
interface, solicitada 
de forma avulsa, para adição ou 
substituição em tela já existente. Ex.: 
botões, campo de 
texto, etc.) </t>
  </si>
  <si>
    <t xml:space="preserve">Desenvolvimento de funcionalidade não vinculada à 
tela (não considerar consumo de serviço interno. Ex.: serviços 
disponibilizados pelo servidor web.) </t>
  </si>
  <si>
    <t xml:space="preserve">Alteração de funcionalidade não 
vinculada à tela 
(não considerar consumo de serviço interno. Ex.: serviços 
disponibilizados pelo servidor web.) </t>
  </si>
  <si>
    <t xml:space="preserve">Criar consumo de serviço interno e 
tratamento do retorno </t>
  </si>
  <si>
    <t xml:space="preserve">Alterar consumo de serviço interno e 
tratamento de retorno </t>
  </si>
  <si>
    <t xml:space="preserve">Desenvolvimento de captura de dados de 
localização do GPS do dispositivo </t>
  </si>
  <si>
    <t xml:space="preserve">Implementar Widget </t>
  </si>
  <si>
    <t xml:space="preserve">Implementar leitura biométrica em dispositivo </t>
  </si>
  <si>
    <t xml:space="preserve">Implementar persistência de dados </t>
  </si>
  <si>
    <t xml:space="preserve">Implementar algoritmo de criptografia </t>
  </si>
  <si>
    <t xml:space="preserve">Implementar Push </t>
  </si>
  <si>
    <t xml:space="preserve">Implementar tratamento ao 
receber notificação Push </t>
  </si>
  <si>
    <t xml:space="preserve">Implementar função que acione o NFC do dispositivo </t>
  </si>
  <si>
    <t xml:space="preserve">Implementar animação </t>
  </si>
  <si>
    <t xml:space="preserve">Implementar função que integre a API de terceiros </t>
  </si>
  <si>
    <t xml:space="preserve">Implementar tratamento de imagem </t>
  </si>
  <si>
    <t xml:space="preserve">Implementar tratamento de 
arquivos para upload </t>
  </si>
  <si>
    <t xml:space="preserve">Implementar abertura de 
aplicativo através de 
UrlScheme/Intent </t>
  </si>
  <si>
    <t xml:space="preserve">Codificação de objetos de teste unitário (não 
considerar o teste 
unitário previsto no 
PDSTI) </t>
  </si>
  <si>
    <t xml:space="preserve">Load </t>
  </si>
  <si>
    <t xml:space="preserve">Unload </t>
  </si>
  <si>
    <t xml:space="preserve">Recompilação (Objetos Cobol/Natural) </t>
  </si>
  <si>
    <t xml:space="preserve">Elaborar o Plano de Testes para execução manual de testes </t>
  </si>
  <si>
    <t xml:space="preserve">Especificar Casos de Testes para execução manual de testes </t>
  </si>
  <si>
    <t xml:space="preserve">Alterar Casos de Testes para execução manual de testes </t>
  </si>
  <si>
    <t xml:space="preserve">Preparar a massa de dados para a execução manual de testes </t>
  </si>
  <si>
    <t xml:space="preserve">Executar manualmente Casos de Teste, analisar os resultados e registrar defeitos detectados (até 3 ciclos) </t>
  </si>
  <si>
    <t xml:space="preserve">Avaliar os testes realizados de forma manual  </t>
  </si>
  <si>
    <t xml:space="preserve">Executar Testes de Compatibilidade </t>
  </si>
  <si>
    <t xml:space="preserve">Elaborar o Plano de Testes para execução automatizada de testes </t>
  </si>
  <si>
    <t xml:space="preserve">Especificar Casos de Teste para execução automatizada de testes </t>
  </si>
  <si>
    <t xml:space="preserve">Codificar script(s) para a realização automatizada de testes </t>
  </si>
  <si>
    <t xml:space="preserve">Codificar suíte para a execução conjunta de casos de testes 
automatizados </t>
  </si>
  <si>
    <t xml:space="preserve">Alterar script(s) para a realização automatizada de testes </t>
  </si>
  <si>
    <t xml:space="preserve">Alterar suíte para a execução conjunta de casos de testes automatizados </t>
  </si>
  <si>
    <t xml:space="preserve">Preparar a massa de dados para a execução automatizada dos testes </t>
  </si>
  <si>
    <t xml:space="preserve">Avaliar os testes realizados de forma automatizada  </t>
  </si>
  <si>
    <t>1.1.1</t>
  </si>
  <si>
    <t>Unidade de Medida</t>
  </si>
  <si>
    <t>1.1.2</t>
  </si>
  <si>
    <t xml:space="preserve">Por teste </t>
  </si>
  <si>
    <t>2.1.1</t>
  </si>
  <si>
    <t>2.1.2</t>
  </si>
  <si>
    <t>2.1.3</t>
  </si>
  <si>
    <t>2.1.4</t>
  </si>
  <si>
    <t>2.1.5</t>
  </si>
  <si>
    <t>2.1.6</t>
  </si>
  <si>
    <t>2.1.7</t>
  </si>
  <si>
    <t>2.1.8</t>
  </si>
  <si>
    <t>2.1.9</t>
  </si>
  <si>
    <t>2.1.10</t>
  </si>
  <si>
    <t>2.1.11</t>
  </si>
  <si>
    <t>2.1.12</t>
  </si>
  <si>
    <t xml:space="preserve">DW e 
Analytics </t>
  </si>
  <si>
    <t xml:space="preserve">Por Tela </t>
  </si>
  <si>
    <t xml:space="preserve">Por Aprovação dos Requisitos </t>
  </si>
  <si>
    <t xml:space="preserve">Por 
Consolidação de requisitos </t>
  </si>
  <si>
    <t xml:space="preserve">Por Fluxo de 
Comportamento de 
Funcionalidades </t>
  </si>
  <si>
    <t xml:space="preserve">Por funcionalidade </t>
  </si>
  <si>
    <t>3.1.1</t>
  </si>
  <si>
    <t>3.1.2</t>
  </si>
  <si>
    <t>4.1.1</t>
  </si>
  <si>
    <t>4.1.2</t>
  </si>
  <si>
    <t>4.1.3</t>
  </si>
  <si>
    <t>4.1.4</t>
  </si>
  <si>
    <t>DW</t>
  </si>
  <si>
    <t>4.2.1</t>
  </si>
  <si>
    <t>4.2.2</t>
  </si>
  <si>
    <t>4.2.8</t>
  </si>
  <si>
    <t>4.2.9</t>
  </si>
  <si>
    <t>4.2.10</t>
  </si>
  <si>
    <t>4.2.11</t>
  </si>
  <si>
    <t>4.2.12</t>
  </si>
  <si>
    <t>4.2.13</t>
  </si>
  <si>
    <t>4.2.14</t>
  </si>
  <si>
    <t>4.2.15</t>
  </si>
  <si>
    <t>4.2.16</t>
  </si>
  <si>
    <t>4.2.17</t>
  </si>
  <si>
    <t>4.2.18</t>
  </si>
  <si>
    <t>4.2.19</t>
  </si>
  <si>
    <t>4.2.20</t>
  </si>
  <si>
    <t>4.2.21</t>
  </si>
  <si>
    <t>4.3.1</t>
  </si>
  <si>
    <t>4.3.2</t>
  </si>
  <si>
    <t>4.3.3</t>
  </si>
  <si>
    <t>4.3.4</t>
  </si>
  <si>
    <t>4.3.5</t>
  </si>
  <si>
    <t>4.3.6</t>
  </si>
  <si>
    <t>4.4.1</t>
  </si>
  <si>
    <t>4.4.2</t>
  </si>
  <si>
    <t>4.4.3</t>
  </si>
  <si>
    <t>4.4.4</t>
  </si>
  <si>
    <t>4.4.5</t>
  </si>
  <si>
    <t>4.4.6</t>
  </si>
  <si>
    <t>4.4.7</t>
  </si>
  <si>
    <t>4.4.8</t>
  </si>
  <si>
    <t>4.4.9</t>
  </si>
  <si>
    <t>4.4.10</t>
  </si>
  <si>
    <t>4.4.11</t>
  </si>
  <si>
    <t>4.4.12</t>
  </si>
  <si>
    <t>4.4.13</t>
  </si>
  <si>
    <t>4.4.14</t>
  </si>
  <si>
    <t>VisionPlus</t>
  </si>
  <si>
    <t>Mainframe</t>
  </si>
  <si>
    <t>5.1.1</t>
  </si>
  <si>
    <t>5.1.2</t>
  </si>
  <si>
    <t>5.1.3</t>
  </si>
  <si>
    <t>5.2.1</t>
  </si>
  <si>
    <t>5.2.2</t>
  </si>
  <si>
    <t>5.2.3</t>
  </si>
  <si>
    <t>5.3.1</t>
  </si>
  <si>
    <t>5.3.2</t>
  </si>
  <si>
    <t>5.3.3</t>
  </si>
  <si>
    <t>5.4.1</t>
  </si>
  <si>
    <t>5.4.2</t>
  </si>
  <si>
    <t>5.4.3</t>
  </si>
  <si>
    <t>5.4.4</t>
  </si>
  <si>
    <t>5.4.5</t>
  </si>
  <si>
    <t>5.4.6</t>
  </si>
  <si>
    <t>5.4.7</t>
  </si>
  <si>
    <t>5.4.8</t>
  </si>
  <si>
    <t>5.4.9</t>
  </si>
  <si>
    <t>5.5.1</t>
  </si>
  <si>
    <t>5.5.2</t>
  </si>
  <si>
    <t>5.5.3</t>
  </si>
  <si>
    <t>5.5.4</t>
  </si>
  <si>
    <t>5.5.5</t>
  </si>
  <si>
    <t>5.5.6</t>
  </si>
  <si>
    <t>5.5.7</t>
  </si>
  <si>
    <t>5.5.8</t>
  </si>
  <si>
    <t>5.5.9</t>
  </si>
  <si>
    <t>5.5.10</t>
  </si>
  <si>
    <t>5.5.11</t>
  </si>
  <si>
    <t>5.6.1</t>
  </si>
  <si>
    <t>5.6.2</t>
  </si>
  <si>
    <t>5.7.1</t>
  </si>
  <si>
    <t>5.7.6</t>
  </si>
  <si>
    <t>5.8.1</t>
  </si>
  <si>
    <t>5.8.2</t>
  </si>
  <si>
    <t>5.8.3</t>
  </si>
  <si>
    <t>Assembler</t>
  </si>
  <si>
    <t>5.9.1</t>
  </si>
  <si>
    <t>5.9.2</t>
  </si>
  <si>
    <t>5.9.3</t>
  </si>
  <si>
    <t>5.9.4</t>
  </si>
  <si>
    <t>5.9.5</t>
  </si>
  <si>
    <t>5.9.6</t>
  </si>
  <si>
    <t>SAS</t>
  </si>
  <si>
    <t>5.10.1</t>
  </si>
  <si>
    <t>5.10.2</t>
  </si>
  <si>
    <t>5.10.3</t>
  </si>
  <si>
    <t>5.10.4</t>
  </si>
  <si>
    <t>5.10.5</t>
  </si>
  <si>
    <t>5.10.6</t>
  </si>
  <si>
    <t>5.10.7</t>
  </si>
  <si>
    <t>5.10.8</t>
  </si>
  <si>
    <t>5.10.9</t>
  </si>
  <si>
    <t>5.10.10</t>
  </si>
  <si>
    <t>5.10.11</t>
  </si>
  <si>
    <t>5.10.12</t>
  </si>
  <si>
    <t>5.11.1</t>
  </si>
  <si>
    <t>5.11.2</t>
  </si>
  <si>
    <t>5.11.3</t>
  </si>
  <si>
    <t>5.11.4</t>
  </si>
  <si>
    <t>5.11.5</t>
  </si>
  <si>
    <t>5.11.6</t>
  </si>
  <si>
    <t>Baixa/x86</t>
  </si>
  <si>
    <t>5.12.1</t>
  </si>
  <si>
    <t>5.12.2</t>
  </si>
  <si>
    <t>5.12.3</t>
  </si>
  <si>
    <t>5.12.4</t>
  </si>
  <si>
    <t>5.12.5</t>
  </si>
  <si>
    <t>5.12.6</t>
  </si>
  <si>
    <t>5.12.7</t>
  </si>
  <si>
    <t>5.12.8</t>
  </si>
  <si>
    <t>5.12.9</t>
  </si>
  <si>
    <t>5.12.10</t>
  </si>
  <si>
    <t>Portal Server</t>
  </si>
  <si>
    <t>5.13.1</t>
  </si>
  <si>
    <t>5.13.2</t>
  </si>
  <si>
    <t>5.13.3</t>
  </si>
  <si>
    <t>5.13.4</t>
  </si>
  <si>
    <t>5.13.5</t>
  </si>
  <si>
    <t>5.13.6</t>
  </si>
  <si>
    <t>Formulários de Impressão</t>
  </si>
  <si>
    <t>5.14.1</t>
  </si>
  <si>
    <t>5.14.2</t>
  </si>
  <si>
    <t>5.14.3</t>
  </si>
  <si>
    <t>5.14.4</t>
  </si>
  <si>
    <t>5.14.5</t>
  </si>
  <si>
    <t>5.15.1</t>
  </si>
  <si>
    <t>5.15.2</t>
  </si>
  <si>
    <t>5.15.3</t>
  </si>
  <si>
    <t>5.15.4</t>
  </si>
  <si>
    <t>5.15.5</t>
  </si>
  <si>
    <t>5.15.6</t>
  </si>
  <si>
    <t>5.16.1</t>
  </si>
  <si>
    <t>5.16.2</t>
  </si>
  <si>
    <t>5.16.3</t>
  </si>
  <si>
    <t>5.16.4</t>
  </si>
  <si>
    <t>5.16.5</t>
  </si>
  <si>
    <t>5.16.6</t>
  </si>
  <si>
    <t>5.16.7</t>
  </si>
  <si>
    <t>5.16.8</t>
  </si>
  <si>
    <t>5.16.9</t>
  </si>
  <si>
    <t>5.16.10</t>
  </si>
  <si>
    <t>5.16.11</t>
  </si>
  <si>
    <t>5.16.12</t>
  </si>
  <si>
    <t>5.16.13</t>
  </si>
  <si>
    <t>5.16.14</t>
  </si>
  <si>
    <t>5.16.15</t>
  </si>
  <si>
    <t>5.16.16</t>
  </si>
  <si>
    <t>5.16.17</t>
  </si>
  <si>
    <t>5.16.18</t>
  </si>
  <si>
    <t>5.16.19</t>
  </si>
  <si>
    <t>5.16.20</t>
  </si>
  <si>
    <t>5.16.21</t>
  </si>
  <si>
    <t>5.16.22</t>
  </si>
  <si>
    <t>Mobile (Aplicações Nativas)</t>
  </si>
  <si>
    <t>5.17.1</t>
  </si>
  <si>
    <t>5.17.2</t>
  </si>
  <si>
    <t>5.17.3</t>
  </si>
  <si>
    <t>6.1.1</t>
  </si>
  <si>
    <t>6.1.2</t>
  </si>
  <si>
    <t>6.1.3</t>
  </si>
  <si>
    <t>6.1.4</t>
  </si>
  <si>
    <t>6.1.5</t>
  </si>
  <si>
    <t>6.1.6</t>
  </si>
  <si>
    <t>6.1.7</t>
  </si>
  <si>
    <t>6.2.1</t>
  </si>
  <si>
    <t>6.2.2</t>
  </si>
  <si>
    <t>6.2.3</t>
  </si>
  <si>
    <t>6.2.4</t>
  </si>
  <si>
    <t>6.2.5</t>
  </si>
  <si>
    <t>6.2.6</t>
  </si>
  <si>
    <t>6.2.7</t>
  </si>
  <si>
    <t>6.2.8</t>
  </si>
  <si>
    <t>6.2.9</t>
  </si>
  <si>
    <t>ListDescArt001</t>
  </si>
  <si>
    <t>ListDescArt002</t>
  </si>
  <si>
    <t>ListDescArt003</t>
  </si>
  <si>
    <t>ListDescArt004</t>
  </si>
  <si>
    <t>ListDescArt005</t>
  </si>
  <si>
    <t>ListDescArt006</t>
  </si>
  <si>
    <t>ListDescArt007</t>
  </si>
  <si>
    <t>ListDescArt008</t>
  </si>
  <si>
    <t>ListDescArt009</t>
  </si>
  <si>
    <t>ListDescArt010</t>
  </si>
  <si>
    <t>ListDescArt011</t>
  </si>
  <si>
    <t>ListDescArt012</t>
  </si>
  <si>
    <t>ListDescArt013</t>
  </si>
  <si>
    <t>ListDescArt014</t>
  </si>
  <si>
    <t>ListDescArt015</t>
  </si>
  <si>
    <t>ListDescArt016</t>
  </si>
  <si>
    <t>ListDescArt017</t>
  </si>
  <si>
    <t>ListDescArt018</t>
  </si>
  <si>
    <t>ListDescArt019</t>
  </si>
  <si>
    <t>ListDescArt020</t>
  </si>
  <si>
    <t>ListDescArt021</t>
  </si>
  <si>
    <t>ListDescArt022</t>
  </si>
  <si>
    <t>ListDescArt023</t>
  </si>
  <si>
    <t>ListDescArt024</t>
  </si>
  <si>
    <t>ListDescArt025</t>
  </si>
  <si>
    <t>ListDescArt026</t>
  </si>
  <si>
    <t>ListDescArt027</t>
  </si>
  <si>
    <t>ListDescArt028</t>
  </si>
  <si>
    <t>ListDescArt029</t>
  </si>
  <si>
    <t>ListDescArt030</t>
  </si>
  <si>
    <t>ListDescArt031</t>
  </si>
  <si>
    <t>ListDescArt032</t>
  </si>
  <si>
    <t>ListDescArt033</t>
  </si>
  <si>
    <t>ListDescArt039</t>
  </si>
  <si>
    <t>ListDescArt040</t>
  </si>
  <si>
    <t>ListDescArt041</t>
  </si>
  <si>
    <t>ListDescArt042</t>
  </si>
  <si>
    <t>ListDescArt043</t>
  </si>
  <si>
    <t>ListDescArt044</t>
  </si>
  <si>
    <t>ListDescArt045</t>
  </si>
  <si>
    <t>ListDescArt046</t>
  </si>
  <si>
    <t>ListDescArt047</t>
  </si>
  <si>
    <t>ListDescArt048</t>
  </si>
  <si>
    <t>ListDescArt049</t>
  </si>
  <si>
    <t>ListDescArt050</t>
  </si>
  <si>
    <t>ListDescArt051</t>
  </si>
  <si>
    <t>ListDescArt052</t>
  </si>
  <si>
    <t>ListDescArt053</t>
  </si>
  <si>
    <t>ListDescArt054</t>
  </si>
  <si>
    <t>ListDescArt055</t>
  </si>
  <si>
    <t>ListDescArt056</t>
  </si>
  <si>
    <t>ListDescArt057</t>
  </si>
  <si>
    <t>ListDescArt058</t>
  </si>
  <si>
    <t>ListDescArt059</t>
  </si>
  <si>
    <t>ListDescArt060</t>
  </si>
  <si>
    <t>ListDescArt061</t>
  </si>
  <si>
    <t>ListDescArt062</t>
  </si>
  <si>
    <t>ListDescArt063</t>
  </si>
  <si>
    <t>ListDescArt064</t>
  </si>
  <si>
    <t>ListDescArt065</t>
  </si>
  <si>
    <t>ListDescArt066</t>
  </si>
  <si>
    <t>ListDescArt067</t>
  </si>
  <si>
    <t>ListDescArt068</t>
  </si>
  <si>
    <t>ListDescArt069</t>
  </si>
  <si>
    <t>ListDescArt070</t>
  </si>
  <si>
    <t>ListDescArt071</t>
  </si>
  <si>
    <t>ListDescArt072</t>
  </si>
  <si>
    <t>ListDescArt073</t>
  </si>
  <si>
    <t>ListDescArt074</t>
  </si>
  <si>
    <t>ListDescArt075</t>
  </si>
  <si>
    <t>ListDescArt076</t>
  </si>
  <si>
    <t>ListDescArt077</t>
  </si>
  <si>
    <t>ListDescArt078</t>
  </si>
  <si>
    <t>ListDescArt079</t>
  </si>
  <si>
    <t>ListDescArt080</t>
  </si>
  <si>
    <t>ListDescArt081</t>
  </si>
  <si>
    <t>ListDescArt082</t>
  </si>
  <si>
    <t>ListDescArt083</t>
  </si>
  <si>
    <t>ListDescArt084</t>
  </si>
  <si>
    <t>ListDescArt085</t>
  </si>
  <si>
    <t>ListDescArt086</t>
  </si>
  <si>
    <t>ListDescArt087</t>
  </si>
  <si>
    <t>ListDescArt088</t>
  </si>
  <si>
    <t>ListDescArt089</t>
  </si>
  <si>
    <t>ListDescArt090</t>
  </si>
  <si>
    <t>ListDescArt091</t>
  </si>
  <si>
    <t>ListDescArt092</t>
  </si>
  <si>
    <t>ListDescArt093</t>
  </si>
  <si>
    <t>ListDescArt094</t>
  </si>
  <si>
    <t>ListDescArt095</t>
  </si>
  <si>
    <t>ListDescArt096</t>
  </si>
  <si>
    <t>ListDescArt097</t>
  </si>
  <si>
    <t>ListDescArt098</t>
  </si>
  <si>
    <t>ListDescArt099</t>
  </si>
  <si>
    <t>ListDescArt100</t>
  </si>
  <si>
    <t>ListDescArt101</t>
  </si>
  <si>
    <t>ListDescArt102</t>
  </si>
  <si>
    <t>ListDescArt103</t>
  </si>
  <si>
    <t>ListDescArt104</t>
  </si>
  <si>
    <t>ListDescArt109</t>
  </si>
  <si>
    <t>ListDescArt110</t>
  </si>
  <si>
    <t>ListDescArt111</t>
  </si>
  <si>
    <t>ListDescArt112</t>
  </si>
  <si>
    <t>ListDescArt113</t>
  </si>
  <si>
    <t>ListDescArt114</t>
  </si>
  <si>
    <t>ListDescArt115</t>
  </si>
  <si>
    <t>ListDescArt116</t>
  </si>
  <si>
    <t>ListDescArt117</t>
  </si>
  <si>
    <t>ListDescArt118</t>
  </si>
  <si>
    <t>ListDescArt119</t>
  </si>
  <si>
    <t>ListDescArt120</t>
  </si>
  <si>
    <t>ListDescArt121</t>
  </si>
  <si>
    <t>ListDescArt122</t>
  </si>
  <si>
    <t>ListDescArt123</t>
  </si>
  <si>
    <t>ListDescArt124</t>
  </si>
  <si>
    <t>ListDescArt125</t>
  </si>
  <si>
    <t>ListDescArt126</t>
  </si>
  <si>
    <t>ListDescArt127</t>
  </si>
  <si>
    <t>ListDescArt128</t>
  </si>
  <si>
    <t>ListDescArt129</t>
  </si>
  <si>
    <t>ListDescArt130</t>
  </si>
  <si>
    <t>ListDescArt131</t>
  </si>
  <si>
    <t>ListDescArt132</t>
  </si>
  <si>
    <t>ListDescArt133</t>
  </si>
  <si>
    <t>ListDescArt134</t>
  </si>
  <si>
    <t>ListDescArt135</t>
  </si>
  <si>
    <t>ListDescArt136</t>
  </si>
  <si>
    <t>ListDescArt137</t>
  </si>
  <si>
    <t>ListDescArt138</t>
  </si>
  <si>
    <t>ListDescArt139</t>
  </si>
  <si>
    <t>ListDescArt140</t>
  </si>
  <si>
    <t>ListDescArt141</t>
  </si>
  <si>
    <t>ListDescArt142</t>
  </si>
  <si>
    <t>ListDescArt143</t>
  </si>
  <si>
    <t>ListDescArt144</t>
  </si>
  <si>
    <t>ListDescArt145</t>
  </si>
  <si>
    <t>ListDescArt146</t>
  </si>
  <si>
    <t>ListDescArt147</t>
  </si>
  <si>
    <t>ListDescArt148</t>
  </si>
  <si>
    <t>ListDescArt149</t>
  </si>
  <si>
    <t>ListDescArt150</t>
  </si>
  <si>
    <t>ListDescArt151</t>
  </si>
  <si>
    <t>ListDescArt152</t>
  </si>
  <si>
    <t>ListDescArt153</t>
  </si>
  <si>
    <t>ListDescArt154</t>
  </si>
  <si>
    <t>ListDescArt155</t>
  </si>
  <si>
    <t>ListDescArt156</t>
  </si>
  <si>
    <t>ListDescArt157</t>
  </si>
  <si>
    <t>ListDescArt158</t>
  </si>
  <si>
    <t>ListDescArt159</t>
  </si>
  <si>
    <t>ListDescArt160</t>
  </si>
  <si>
    <t>ListDescArt161</t>
  </si>
  <si>
    <t>ListDescArt162</t>
  </si>
  <si>
    <t>ListDescArt163</t>
  </si>
  <si>
    <t>ListDescArt164</t>
  </si>
  <si>
    <t>ListDescArt165</t>
  </si>
  <si>
    <t>ListDescArt166</t>
  </si>
  <si>
    <t>ListDescArt167</t>
  </si>
  <si>
    <t>ListDescArt168</t>
  </si>
  <si>
    <t>ListDescArt169</t>
  </si>
  <si>
    <t>ListDescArt170</t>
  </si>
  <si>
    <t>ListDescArt171</t>
  </si>
  <si>
    <t>ListDescArt172</t>
  </si>
  <si>
    <t>ListDescArt173</t>
  </si>
  <si>
    <t>ListDescArt174</t>
  </si>
  <si>
    <t>ListDescArt175</t>
  </si>
  <si>
    <t>ListDescArt176</t>
  </si>
  <si>
    <t>ListDescArt177</t>
  </si>
  <si>
    <t>ListDescArt178</t>
  </si>
  <si>
    <t>ListDescArt179</t>
  </si>
  <si>
    <t>ListDescArt180</t>
  </si>
  <si>
    <t>ListDescArt181</t>
  </si>
  <si>
    <t>ListDescArt182</t>
  </si>
  <si>
    <t>ListDescArt183</t>
  </si>
  <si>
    <t>ListDescArt184</t>
  </si>
  <si>
    <t>ListDescArt185</t>
  </si>
  <si>
    <t>ListDescArt186</t>
  </si>
  <si>
    <t>ListDescArt187</t>
  </si>
  <si>
    <t>ListDescArt188</t>
  </si>
  <si>
    <t>ListDescArt189</t>
  </si>
  <si>
    <t>ListDescArt190</t>
  </si>
  <si>
    <t>ListDescArt191</t>
  </si>
  <si>
    <t>ListDescArt192</t>
  </si>
  <si>
    <t>ListDescArt193</t>
  </si>
  <si>
    <t>ListDescArt194</t>
  </si>
  <si>
    <t>ListDescArt195</t>
  </si>
  <si>
    <t>ListDescArt196</t>
  </si>
  <si>
    <t>ListDescArt197</t>
  </si>
  <si>
    <t>ListDescArt198</t>
  </si>
  <si>
    <t>ListDescArt199</t>
  </si>
  <si>
    <t>ListDescArt200</t>
  </si>
  <si>
    <t>ListDescArt201</t>
  </si>
  <si>
    <t>ListDescArt202</t>
  </si>
  <si>
    <t>ListDescArt203</t>
  </si>
  <si>
    <t>ListDescArt204</t>
  </si>
  <si>
    <t>PLATAFORMA</t>
  </si>
  <si>
    <t>ListPlat</t>
  </si>
  <si>
    <t>ListPlat001</t>
  </si>
  <si>
    <t>ListPlat002</t>
  </si>
  <si>
    <t>ListPlat003</t>
  </si>
  <si>
    <t>ListPlat004</t>
  </si>
  <si>
    <t>ListPlat005</t>
  </si>
  <si>
    <t>ListPlat006</t>
  </si>
  <si>
    <t>ListPlat007</t>
  </si>
  <si>
    <t>ListPlat008</t>
  </si>
  <si>
    <t>ListPlat009</t>
  </si>
  <si>
    <t>ListPlat010</t>
  </si>
  <si>
    <t>ListPlat011</t>
  </si>
  <si>
    <t>ListPlat012</t>
  </si>
  <si>
    <t>ListPlat013</t>
  </si>
  <si>
    <t>SUPORTE</t>
  </si>
  <si>
    <t xml:space="preserve">Executar de forma automatizada Casos de Teste, analisar os resultados e registrar defeitos detectados </t>
  </si>
  <si>
    <t>Média</t>
  </si>
  <si>
    <t>Alta</t>
  </si>
  <si>
    <t>Complexidade</t>
  </si>
  <si>
    <t>ListCompl</t>
  </si>
  <si>
    <t>ListComp001</t>
  </si>
  <si>
    <t>ListComp002</t>
  </si>
  <si>
    <t>ListComp003</t>
  </si>
  <si>
    <t>ListComp004</t>
  </si>
  <si>
    <t>Muito Baixa</t>
  </si>
  <si>
    <t>Muito Alta</t>
  </si>
  <si>
    <t>ListComp005</t>
  </si>
  <si>
    <t>ListComp006</t>
  </si>
  <si>
    <t>Por objeto</t>
  </si>
  <si>
    <t xml:space="preserve">Por pacote de 5 mapas </t>
  </si>
  <si>
    <t>Por pacote de até 5 objetos</t>
  </si>
  <si>
    <t>Por step</t>
  </si>
  <si>
    <t>Por pacote de até 5 steps</t>
  </si>
  <si>
    <t>Por Programa ou Procedure</t>
  </si>
  <si>
    <t xml:space="preserve">Por job </t>
  </si>
  <si>
    <t>Por relatório</t>
  </si>
  <si>
    <t>Por indicador</t>
  </si>
  <si>
    <t>Por tabela</t>
  </si>
  <si>
    <t>Por dashboard</t>
  </si>
  <si>
    <t xml:space="preserve">Por Job Guide </t>
  </si>
  <si>
    <t>Por Job DI</t>
  </si>
  <si>
    <t>Passos no job DI</t>
  </si>
  <si>
    <t xml:space="preserve">Por Visão (Gráfico) </t>
  </si>
  <si>
    <t xml:space="preserve">Por arquivo </t>
  </si>
  <si>
    <t>Por pacote de até 5 arquivos</t>
  </si>
  <si>
    <t>Por operação</t>
  </si>
  <si>
    <t>Por Página</t>
  </si>
  <si>
    <t>Por Interface</t>
  </si>
  <si>
    <t xml:space="preserve">Por Plugin </t>
  </si>
  <si>
    <t xml:space="preserve">Por View </t>
  </si>
  <si>
    <t>Por Conjunto dos Objetos</t>
  </si>
  <si>
    <t xml:space="preserve">Por Função ou Método </t>
  </si>
  <si>
    <t>Por formulário</t>
  </si>
  <si>
    <t>Por imagem</t>
  </si>
  <si>
    <t xml:space="preserve">Por script </t>
  </si>
  <si>
    <t>Por Tela</t>
  </si>
  <si>
    <t>Por Componente</t>
  </si>
  <si>
    <t>Por serviço consumido</t>
  </si>
  <si>
    <t>Por Mapa</t>
  </si>
  <si>
    <t xml:space="preserve">Por Widget </t>
  </si>
  <si>
    <t>Por Leitor</t>
  </si>
  <si>
    <t>Por Entidade</t>
  </si>
  <si>
    <t xml:space="preserve">Por algoritmo </t>
  </si>
  <si>
    <t xml:space="preserve">Por push </t>
  </si>
  <si>
    <t xml:space="preserve">Por regra com o tratamento da mesma </t>
  </si>
  <si>
    <t>Por Função</t>
  </si>
  <si>
    <t>Por elemento animado</t>
  </si>
  <si>
    <t>Por Imagem Tratada</t>
  </si>
  <si>
    <t xml:space="preserve">Por função de upload </t>
  </si>
  <si>
    <t>Por aplicativo integrado</t>
  </si>
  <si>
    <t>Por Classe</t>
  </si>
  <si>
    <t>Por pacote de até 10 objetos</t>
  </si>
  <si>
    <t>Por PLT</t>
  </si>
  <si>
    <t>Por Caso de Teste</t>
  </si>
  <si>
    <t>Por RFT</t>
  </si>
  <si>
    <t>Por Suíte de Execução de Casos de Teste</t>
  </si>
  <si>
    <t>ListUnidMed</t>
  </si>
  <si>
    <t>ListUnidMed001</t>
  </si>
  <si>
    <t>ListUnidMed002</t>
  </si>
  <si>
    <t>ListUnidMed003</t>
  </si>
  <si>
    <t>ListUnidMed004</t>
  </si>
  <si>
    <t>ListUnidMed005</t>
  </si>
  <si>
    <t>ListUnidMed006</t>
  </si>
  <si>
    <t>ListUnidMed007</t>
  </si>
  <si>
    <t>ListUnidMed008</t>
  </si>
  <si>
    <t>ListUnidMed009</t>
  </si>
  <si>
    <t>ListUnidMed010</t>
  </si>
  <si>
    <t>ListUnidMed011</t>
  </si>
  <si>
    <t>ListUnidMed012</t>
  </si>
  <si>
    <t>ListUnidMed013</t>
  </si>
  <si>
    <t>ListUnidMed014</t>
  </si>
  <si>
    <t>ListUnidMed015</t>
  </si>
  <si>
    <t>ListUnidMed016</t>
  </si>
  <si>
    <t>ListUnidMed017</t>
  </si>
  <si>
    <t>ListUnidMed018</t>
  </si>
  <si>
    <t>ListUnidMed019</t>
  </si>
  <si>
    <t>ListUnidMed020</t>
  </si>
  <si>
    <t>ListUnidMed021</t>
  </si>
  <si>
    <t>ListUnidMed022</t>
  </si>
  <si>
    <t>ListUnidMed023</t>
  </si>
  <si>
    <t>ListUnidMed024</t>
  </si>
  <si>
    <t>ListUnidMed025</t>
  </si>
  <si>
    <t>ListUnidMed026</t>
  </si>
  <si>
    <t>ListUnidMed027</t>
  </si>
  <si>
    <t>ListUnidMed028</t>
  </si>
  <si>
    <t>ListUnidMed029</t>
  </si>
  <si>
    <t>ListUnidMed030</t>
  </si>
  <si>
    <t>ListUnidMed031</t>
  </si>
  <si>
    <t>ListUnidMed032</t>
  </si>
  <si>
    <t>ListUnidMed033</t>
  </si>
  <si>
    <t>ListUnidMed034</t>
  </si>
  <si>
    <t>ListUnidMed035</t>
  </si>
  <si>
    <t>ListUnidMed036</t>
  </si>
  <si>
    <t>ListUnidMed037</t>
  </si>
  <si>
    <t>ListUnidMed038</t>
  </si>
  <si>
    <t>ListUnidMed039</t>
  </si>
  <si>
    <t>ListUnidMed040</t>
  </si>
  <si>
    <t>ListUnidMed041</t>
  </si>
  <si>
    <t>ListUnidMed042</t>
  </si>
  <si>
    <t>ListUnidMed043</t>
  </si>
  <si>
    <t>ListUnidMed044</t>
  </si>
  <si>
    <t>ListUnidMed045</t>
  </si>
  <si>
    <t>ListUnidMed046</t>
  </si>
  <si>
    <t>ListUnidMed047</t>
  </si>
  <si>
    <t>ListUnidMed048</t>
  </si>
  <si>
    <t>ListUnidMed049</t>
  </si>
  <si>
    <t>Complemento de inf</t>
  </si>
  <si>
    <t xml:space="preserve">Por Sessão  </t>
  </si>
  <si>
    <t>Componente / Item</t>
  </si>
  <si>
    <t>ListCompo</t>
  </si>
  <si>
    <t>ListCompo001</t>
  </si>
  <si>
    <t>ListCompo002</t>
  </si>
  <si>
    <t xml:space="preserve">Inclusão </t>
  </si>
  <si>
    <t xml:space="preserve">Alteração </t>
  </si>
  <si>
    <t xml:space="preserve">Exclusão </t>
  </si>
  <si>
    <t xml:space="preserve">Consulta </t>
  </si>
  <si>
    <t xml:space="preserve">Processamento </t>
  </si>
  <si>
    <t xml:space="preserve">CRUD </t>
  </si>
  <si>
    <t xml:space="preserve">Canal adicional em MI </t>
  </si>
  <si>
    <t>Componente/Item</t>
  </si>
  <si>
    <t>COMPONENTE</t>
  </si>
  <si>
    <t xml:space="preserve">Componente/
Item </t>
  </si>
  <si>
    <t xml:space="preserve">Processo Referenciado </t>
  </si>
  <si>
    <t xml:space="preserve">Esboço de Tela  </t>
  </si>
  <si>
    <t xml:space="preserve">Descrição da tarefa – controle, risco, sistema e executante </t>
  </si>
  <si>
    <t xml:space="preserve">Agrupamento </t>
  </si>
  <si>
    <t xml:space="preserve">Regra de Negócio </t>
  </si>
  <si>
    <t>ListCompo003</t>
  </si>
  <si>
    <t xml:space="preserve">Agrupamento – atributos </t>
  </si>
  <si>
    <t xml:space="preserve">Entidade/tabela com até 6 campos sem FK </t>
  </si>
  <si>
    <t xml:space="preserve">Entidade/tabela com 7 a 12 campos ou até 5 FK </t>
  </si>
  <si>
    <t xml:space="preserve">Demais casos </t>
  </si>
  <si>
    <t xml:space="preserve">Dimensão com até 10 campos </t>
  </si>
  <si>
    <t xml:space="preserve">Fato com até 15 campos e demais dimensões </t>
  </si>
  <si>
    <t>ListCompo004</t>
  </si>
  <si>
    <t>ListCompo005</t>
  </si>
  <si>
    <t>ListCompo006</t>
  </si>
  <si>
    <t>Criar funcionalidade  
Atividade de compreender a neces, elicitar requi e criar os artefatos que compõem uma func com uma desc do Fluxo de Comport ou um canal no MI-Modelo de Imple., excetuando-se Esboço e Protótipo de Telas!</t>
  </si>
  <si>
    <t xml:space="preserve">Quando a soma entre a Quantidade de Intervenientes somada a Quantidade de Transações for menor ou igual a 3.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</si>
  <si>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e Quantidade de Transações for de 4 até 7.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</si>
  <si>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e Quantidade de Transações for maior que 7.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</si>
  <si>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somada a Quantidade de Transações for menor ou igual a 3.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</si>
  <si>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e Quantidade de Transações for de 4 até 7.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</si>
  <si>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e Quantidade de Transações for maior que 7.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</si>
  <si>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Criar ou alterar os artefatos que compõem uma funcionalidade, excetuando-se o Esboço e o Protótipo de Telas. Nesta categoria está incluída apenas a transcrição da documentação para ferramenta utilizada pelo Banco. </t>
  </si>
  <si>
    <t xml:space="preserve">É uma representação gráfica, estática, não navegável da camada de apresentação de uma funcionalidade. Representa a interação, mas não interage com o usuário. </t>
  </si>
  <si>
    <t xml:space="preserve">É uma representação gráfica, estática, não navegável da camada de apresentação de um conjunto de funcionalidades encadeadas em uma única tela. Representa a interação, mas não interage com o usuário. 
Para composição e sequenciamento de funcionalidades participantes do fluxo de comportamento que já tenham esboço de tela, </t>
  </si>
  <si>
    <t xml:space="preserve">Elaborar e descrever os dados básicos e o planejamento da fase de requisitos da intervenção. Tem como produto os seguintes artefatos: 
- Relação de Funcionalidades identificadas; 
- Objetivo de cada Funcionalidade identificada; 
- Planejamento das entregas; 
- Cronograma da fase de requisitos; </t>
  </si>
  <si>
    <t xml:space="preserve">Elaborar os artefatos da etapa de finalização dos requisitos. Tem como produto os seguintes artefatos: 
- Informações da Intervenção; </t>
  </si>
  <si>
    <t>Por grupo de até 4 atributos</t>
  </si>
  <si>
    <t xml:space="preserve">Refinamento do DRI (Doc. de Req. de 
Intervenção) e criação do ERR 
(Especificação de Requisitos 
Relacional) </t>
  </si>
  <si>
    <t xml:space="preserve">Refinamento do DRI (Doc. de Req. de 
Intervenção) e criação do ERM 
(Especificação de Requisitos 
Multidimensional) </t>
  </si>
  <si>
    <t xml:space="preserve">Por atributo de banco de dados de sistemas </t>
  </si>
  <si>
    <t xml:space="preserve">Identificar as funcionalidades de uma aplicação por engenharia reversa, à partir do modelo de dado e código fonte. </t>
  </si>
  <si>
    <t xml:space="preserve">Para casos de modelagem completa, conforme orientação da Matriz de Direcionamento. 
Telas com somente saída(s) de dados (output). </t>
  </si>
  <si>
    <t xml:space="preserve">Para casos de modelagem completa, conforme orientação da Matriz de Direcionamento. 
Telas que contenham entrada(s) de dados (input). </t>
  </si>
  <si>
    <t xml:space="preserve">Por Processo de Negócio </t>
  </si>
  <si>
    <t xml:space="preserve">Por Esboço </t>
  </si>
  <si>
    <t xml:space="preserve">Por Tarefa </t>
  </si>
  <si>
    <t xml:space="preserve">Por Agrupamento </t>
  </si>
  <si>
    <t>Componente</t>
  </si>
  <si>
    <t xml:space="preserve">Por Regra de 
Negócio </t>
  </si>
  <si>
    <t>Evento Inicial, Intermediário e Final</t>
  </si>
  <si>
    <t>Por entidade/tabela</t>
  </si>
  <si>
    <t xml:space="preserve">Tarefa de responsabilidade 
da Administração de Dados 
</t>
  </si>
  <si>
    <t>Por artefato</t>
  </si>
  <si>
    <t xml:space="preserve">Artefatos utilizados apenas quando se trata de extração para geração de arquivo </t>
  </si>
  <si>
    <t xml:space="preserve">Define a origem, destino e transformação do dado </t>
  </si>
  <si>
    <t>Por Processo de Informação</t>
  </si>
  <si>
    <t xml:space="preserve">Em caso de engenharia reversa (extração de informações a partir de artefatos/fontes já existentes). </t>
  </si>
  <si>
    <t xml:space="preserve">Quando houver documentação disponível. Dentre aqueles artefatos previstos no PDSTI BB. </t>
  </si>
  <si>
    <t>Por procedure</t>
  </si>
  <si>
    <t xml:space="preserve">Por módulo de processamento </t>
  </si>
  <si>
    <t>Por grupo de até 20 
campos/métodos</t>
  </si>
  <si>
    <t xml:space="preserve">Campos relacionados na 
“Declaração de parâmetros de entrada e saída” ou 
“Declaração de métodos da Interface (Projetos Orientados a Objetos)”. </t>
  </si>
  <si>
    <t xml:space="preserve">Tela com a quantidade de até 
10 (dez) dos itens de complexidade abaixo: - Regras de apresentação*;  - Regras de tratamento de exceção*;  
- Itens de controle*.  
*Conforme artefato relacionado no PDSTI </t>
  </si>
  <si>
    <t xml:space="preserve">Tela com a quantidade de 11 (onze) a 20 (vinte) dos itens de complexidade listados abaixo: - Regras de apresentação*;  - Regras de tratamento de exceção*;  
- Itens de controle*.  
*Conforme artefato relacionado no PDSTI </t>
  </si>
  <si>
    <t xml:space="preserve">Tela com a quantidade mais de 
20 (vinte) dos itens de complexidade listados abaixo: - Regras de apresentação*;  - Regras de tratamento de exceção*;  
- Itens de controle*.  
*Conforme artefato relacionado 
no PDSTI </t>
  </si>
  <si>
    <t xml:space="preserve">Componente com a quantidade de até 10 (dez) dos itens de complexidade abaixo: - Chamadas a componentes externo*; 
- Parâmetros de entrada do componente*; 
- Tabelas utilizadas pelo componente*; 
- Arquivos utilizados pelo 
componente*; 
*Conforme artefato relacionado no PDSTI BB </t>
  </si>
  <si>
    <t xml:space="preserve">Componente com a quantidade de 11 (onze) a 20 (vinte) dos itens de complexidade listados abaixo: 
- Chamadas a componentes externo*; 
- Parâmetros de entrada do componente*; 
- Tabelas utilizadas pelo componente*; 
- Arquivos utilizados pelo 
componente*; 
*Conforme artefato relacionado no PDSTI BB </t>
  </si>
  <si>
    <t xml:space="preserve">Componente com a quantidade mais de 20 (vinte) dos itens de complexidade listados abaixo: - Chamadas a componentes externo*; 
- Parâmetros de entrada do componente*; 
- Tabelas utilizadas pelo componente*; 
- Arquivos utilizados pelo 
componente*; 
*Conforme artefato relacionado no PDSTI BB </t>
  </si>
  <si>
    <t xml:space="preserve">Por transição </t>
  </si>
  <si>
    <t>Por grupo de até 20 classes</t>
  </si>
  <si>
    <t xml:space="preserve">Por grupo de até 10 
componentes </t>
  </si>
  <si>
    <t xml:space="preserve">Por grupo de até 10 
sequencias de 
interações </t>
  </si>
  <si>
    <t>Por 
Processo de 
Informação</t>
  </si>
  <si>
    <t xml:space="preserve">Em caso de engenharia reversa 
(extração de informações a partir de artefatos/fontes já existentes). </t>
  </si>
  <si>
    <t>Por Procedure</t>
  </si>
  <si>
    <t>Por grupo de até 20 campos/métodos</t>
  </si>
  <si>
    <t xml:space="preserve">Campos relacionados na 
“Declaração de parâmetros de entrada e saída” ou “Declaração de métodos da Interface (Projetos Orientados a Objetos)”. </t>
  </si>
  <si>
    <t xml:space="preserve">Tela com a quantidade de até 10 (dez) dos itens de complexidade abaixo: 
- Regras de apresentação*;  - Regras de tratamento de exceção*;  
- Itens de controle*.  
*Conforme artefato relacionado no PDSTI </t>
  </si>
  <si>
    <t>Tela com a quantidade de 11 (onze) 
a 20 (vinte) dos itens de complexidade listados abaixo: - Regras de apresentação*;  - Regras de tratamento de exceção*;  
- Itens de controle*.  
*Conforme artefato relacionado no PDSTI</t>
  </si>
  <si>
    <t xml:space="preserve">Tela com a quantidade mais de 20 (vinte) dos itens de complexidade listados abaixo: 
- Regras de apresentação*;  - Regras de tratamento de exceção*;  
- Itens de controle*.  
*Conforme artefato relacionado no PDSTI </t>
  </si>
  <si>
    <t xml:space="preserve">Componente com a quantidade de 
até 10 (dez) dos itens de complexidade abaixo: - Chamadas a componentes externo*; 
- Parâmetros de entrada do componente*; 
- Tabelas utilizadas pelo 
componente*; 
- Arquivos utilizados pelo 
componente*; 
*Conforme artefato relacionado no PDSTI BB </t>
  </si>
  <si>
    <t xml:space="preserve">Componente com a quantidade de 11 (onze) a 20 (vinte) dos itens de complexidade listados abaixo: - Chamadas a componentes externo*; 
- Parâmetros de entrada do componente*; 
- Tabelas utilizadas pelo componente*; 
- Arquivos utilizados pelo 
componente*; 
*Conforme artefato relacionado no PDSTI BB </t>
  </si>
  <si>
    <t xml:space="preserve">Componente com a quantidade mais de 20 (vinte) dos itens de complexidade listados abaixo: - Chamadas a componentes externo*; 
- Parâmetros de entrada do componente*; 
- Tabelas utilizadas pelo componente*; 
- Arquivos utilizados pelo componente*; 
*Conforme artefato relacionado no PDSTI BB </t>
  </si>
  <si>
    <t xml:space="preserve">Mapas que não contenham itens de complexidade listado no próximo nível de complexidade.  
Um objeto implementando as opções de um menu é um exemplo de um mapa de complexidade baixa. </t>
  </si>
  <si>
    <t xml:space="preserve">Mapas que contenham um ou mais itens de complexidade abaixo: 
- Mais de 20 (vinte) variáveis com o tipo e o tamanho definidos. Exceto, os itens de grupo; 
- Tabelas e/ou arrays tridimensionais ou acima; 
- Dimensões acima das convencionais 
(23x79); 
- Código interno (dentro do mapa); (Orientação: evitar esta pratica de codificação. Item de complexidade mantido em função do legado); 
- Modo “Report”; 
- Mapa BMS/CICS; 
- Apresentação de gráficos (barras, círculos, etc.); </t>
  </si>
  <si>
    <t xml:space="preserve">Por objeto </t>
  </si>
  <si>
    <t xml:space="preserve">Mapas que não contenham itens de complexidade listados no próximo nível de complexidade.  
Um objeto implementando as opções de um menu é um exemplo de um mapa de complexidade baixa. 
</t>
  </si>
  <si>
    <t xml:space="preserve">Mapas que contenham um ou mais itens de complexidade abaixo: 
- Mais de 20 (vinte) variáveis com o tipo e o tamanho definidos. Exceto, os itens de grupo; 
- Tabelas e/ou arrays tridimensionais ou acima; 
- Dimensões acima das convencionais 
(23x79); 
- Código interno (dentro do mapa); (Orentação: evitar esta pratica de codificação. Item de complexidade mantido em função do legado); 
- Modo “Report”; 
</t>
  </si>
  <si>
    <t xml:space="preserve">Mapa BMS/CICS;
Apresentação de gráficos (barras, círculos, etc.); </t>
  </si>
  <si>
    <t xml:space="preserve">Em caso de alterações repetitivas Ficará a critério, do demandante, decidir qual a forma de orçamento, por pacote ou unitário, em caso de alterações repetitivas em objetos. </t>
  </si>
  <si>
    <t xml:space="preserve">Por pacote de até 5 objetos </t>
  </si>
  <si>
    <t xml:space="preserve">Ficará a critério, do demandante, decidir qual a forma de orçamento, por pacote ou unitário, em caso de alterações repetitivas em objetos. </t>
  </si>
  <si>
    <t xml:space="preserve">Por pacote de até 5 steps </t>
  </si>
  <si>
    <t xml:space="preserve">O objeto não possui 
“Providências Complementares – JOB”. 
</t>
  </si>
  <si>
    <t xml:space="preserve">O objeto possui “Providências 
Complementares – JOB “ até 10 steps. 
</t>
  </si>
  <si>
    <t xml:space="preserve">O objeto possui “Providências Complementares – JOB” com mais de 10 steps. </t>
  </si>
  <si>
    <t xml:space="preserve">Ficará a critério, do demandante, decidir qual a forma de orçamento, por pacote ou 
unitário, em caso de alterações repetitivas em objetos. 
</t>
  </si>
  <si>
    <t xml:space="preserve">Não contém Balance Line, nem mais de 5 instruções internas. </t>
  </si>
  <si>
    <t xml:space="preserve">Balance Line OU mais de 5 instruções internas. </t>
  </si>
  <si>
    <t xml:space="preserve">Em caso de alterações repetitivas. Ficará a critério, do demandante, decidir qual a forma de orçamento, por pacote ou unitário, em caso de alterações repetitivas em objetos. </t>
  </si>
  <si>
    <t xml:space="preserve">Por Programa ou 
Procedure 
</t>
  </si>
  <si>
    <t xml:space="preserve">Criação de programas Cobol ou Procedures para geração do LDIF para manter cadastro do usuário no AD ou LDAP </t>
  </si>
  <si>
    <t xml:space="preserve">Alteração de programas Cobol ou Procedures para geração do LDIF para manter cadastro do usuário no AD ou LDAP </t>
  </si>
  <si>
    <t xml:space="preserve">Criação de programas Cobol ou Procedures para geração do LDIF para manter as autorizações do usuário no AD ou LDAP </t>
  </si>
  <si>
    <t xml:space="preserve">Alteração de programas Cobol ou Procedures para geração do LDIF para manter as autorizações do usuário no AD ou LDAP </t>
  </si>
  <si>
    <t xml:space="preserve">Codificação em linguagem CARLA (linguagem de programação do zSecure) para extrair e validar dados do RACF e Z/OS na base do sistema corporativo de gerenciamento de acesso </t>
  </si>
  <si>
    <t xml:space="preserve">Criação de Programa ou Procedures para manter cadastro do usuário no RACF </t>
  </si>
  <si>
    <t xml:space="preserve">Alteração de Programa ou Procedures para manter cadastro do usuário no RACF </t>
  </si>
  <si>
    <t xml:space="preserve">Criação de Programa ou Procedures para manter as autorizações do usuário no RACF </t>
  </si>
  <si>
    <t xml:space="preserve">Alteração de Programa ou Procedures para manter as autorizações do usuário no RACF </t>
  </si>
  <si>
    <t xml:space="preserve">Criação de Procedures com comandos RACF para extrair e validar dados dos usuários RACF na base do sistema corporativo de gerenciamento de acesso </t>
  </si>
  <si>
    <t xml:space="preserve">Criação de Procedure com comandos 
ROSCOE para manter dados dos usuários 
</t>
  </si>
  <si>
    <t xml:space="preserve">Objetos pertencentes ao pacote VisionPLUS, ou módulos Cobol relacionados a componentes do pacote VisionPlus. 
Em tais objetos, toda e qualquer alteração implica em testes que 
contemplem todos os componentes relacionados ao sistema “Cartão”, tendo em vista os riscos e a criticidade associados ao negócio. 
</t>
  </si>
  <si>
    <t xml:space="preserve">Por relatório </t>
  </si>
  <si>
    <t xml:space="preserve">Por tabela </t>
  </si>
  <si>
    <t xml:space="preserve">Fonte (tabela ou arquivo) </t>
  </si>
  <si>
    <t xml:space="preserve">Variável normalizada </t>
  </si>
  <si>
    <t xml:space="preserve">Variável padronizada </t>
  </si>
  <si>
    <t xml:space="preserve">Imputação de dados faltantes (missing values), por meio de consulta a outras bases </t>
  </si>
  <si>
    <t xml:space="preserve">Objetos que não contenham itens de complexidade; </t>
  </si>
  <si>
    <t xml:space="preserve">Objetos que contenham um ou mais itens de complexidade: 
- tabelas e/ou arrays tridimensionais ou acima; 
- chamadas a outros programas/sub-rotinas; 
- mapeamento de áreas do sistema operacional (data areas) 
</t>
  </si>
  <si>
    <t xml:space="preserve">Objetos que contenham um ou mais itens de complexidade: 
- chamadas a SVCs; 
- execução de comandos TSO via IKJ; 
- manipulação de arquivos 
- interceptação de erros (ESTAE, SPIE, ESPIE) 
- tratamento de concorrência 
</t>
  </si>
  <si>
    <t xml:space="preserve">Até 2 tabelas e/ou até 8 campos utilizados. </t>
  </si>
  <si>
    <t xml:space="preserve">De 3 a 4 tabelas e/ou de 8 até 12 campos utilizados </t>
  </si>
  <si>
    <t xml:space="preserve">Por Job DI </t>
  </si>
  <si>
    <t xml:space="preserve">Até 4 steps na Especificação Funcional </t>
  </si>
  <si>
    <t xml:space="preserve">Entre 5 e 8 steps na Especificação Funcional </t>
  </si>
  <si>
    <t>Até 4 steps na Especificação Funcional</t>
  </si>
  <si>
    <t>Entre 5 e 8 steps na Especificação Funcional</t>
  </si>
  <si>
    <t xml:space="preserve">Passos no job DI </t>
  </si>
  <si>
    <t xml:space="preserve">Cada step no job (Join, Extract, Splitter, etc) no SAS Data Integration. </t>
  </si>
  <si>
    <t xml:space="preserve">Até 2 tabelas ou até 5 atributos </t>
  </si>
  <si>
    <t xml:space="preserve">3 ou mais tabelas ou 6 ou mais atributos </t>
  </si>
  <si>
    <t xml:space="preserve">Até 30 diretivas/blocos implementados. </t>
  </si>
  <si>
    <t xml:space="preserve">De 31 até 60 diretivas/blocos implementados. </t>
  </si>
  <si>
    <t xml:space="preserve">Acima de 60 diretivas/blocos implementados. </t>
  </si>
  <si>
    <t xml:space="preserve">Até 10 funções implementadas. </t>
  </si>
  <si>
    <t xml:space="preserve">De 11 Até 20 funções implementadas. </t>
  </si>
  <si>
    <t xml:space="preserve">Acima de 20 funções implementadas. </t>
  </si>
  <si>
    <t xml:space="preserve">Até 100 pares de chaves/valores ou por tag de xml. </t>
  </si>
  <si>
    <t xml:space="preserve">De 101 até 300 pares de chaves/valores ou por tag de xml. </t>
  </si>
  <si>
    <t xml:space="preserve">Acima de 300 pares de chaves/valores ou por tag de xml. </t>
  </si>
  <si>
    <t xml:space="preserve">Objeto destinado ao trânsito de dados, podendo conter aplicações de formatações e validações sobre os dados encapsulados. (Exemplo: VO – Value Object, DTO – Data Transfer Object). </t>
  </si>
  <si>
    <t xml:space="preserve">Objeto destinado ao trânsito de dados, podendo conter aplicações de formatações e validações sobre os dados encapsulados. (Exemplo: VO – Value Object, DTO – Data Transfer Objec). </t>
  </si>
  <si>
    <t xml:space="preserve">Por pacote de até 5 arquivos </t>
  </si>
  <si>
    <t xml:space="preserve">Formulário com até 20 campos </t>
  </si>
  <si>
    <t xml:space="preserve">Formulário de 21 a 50 campos </t>
  </si>
  <si>
    <t xml:space="preserve">Formulário com mais de 50 campos </t>
  </si>
  <si>
    <t xml:space="preserve">Por operação </t>
  </si>
  <si>
    <t xml:space="preserve">Até 10 campos por operação </t>
  </si>
  <si>
    <t xml:space="preserve">Superior a 10 campos por operações </t>
  </si>
  <si>
    <t xml:space="preserve">Geração de relatórios no BIRT (Business Intelligence and Reporting Tools) </t>
  </si>
  <si>
    <t xml:space="preserve">Quantidade de variáveis de flashboard até 3 </t>
  </si>
  <si>
    <t xml:space="preserve">Quantidade de variáveis de flashboard superior a 3 </t>
  </si>
  <si>
    <t xml:space="preserve">Até 5 campos por notificação </t>
  </si>
  <si>
    <t xml:space="preserve">Superior a 5 campos por notificação </t>
  </si>
  <si>
    <t xml:space="preserve">Filtros/Activelinks/Escalations com até de 4 ações </t>
  </si>
  <si>
    <t xml:space="preserve">Filtros/Activelinks/Escalations de 5 a 12 ações </t>
  </si>
  <si>
    <t xml:space="preserve">Filtros/Activelinks/Escalations com mais de 12 ações </t>
  </si>
  <si>
    <t xml:space="preserve">Por página </t>
  </si>
  <si>
    <t xml:space="preserve">Páginas estáticas </t>
  </si>
  <si>
    <t xml:space="preserve">Páginas Dinâmicas Ou Com Customização Do WCM Através De Plugins </t>
  </si>
  <si>
    <t>Por interface</t>
  </si>
  <si>
    <t xml:space="preserve">interface de publicação utilizando elementos nativos do wcm </t>
  </si>
  <si>
    <t xml:space="preserve">Interface de Publicação utilizando elementos nativos do WCM e fluxos de trabalho </t>
  </si>
  <si>
    <t xml:space="preserve">Interface de Publicação utilizando campos personalizados e API do WCM </t>
  </si>
  <si>
    <t xml:space="preserve">Plugin de renderização, condição </t>
  </si>
  <si>
    <t xml:space="preserve">Plugin de customização de fluxo de trabalho utilizando a API WCM </t>
  </si>
  <si>
    <t xml:space="preserve">Páginas dinâmicas ou com customização do Portal através da API de Portal </t>
  </si>
  <si>
    <t>Por view</t>
  </si>
  <si>
    <t xml:space="preserve">Views estáticas (Especificação JSR 168, JSR 286 e JSR 356) </t>
  </si>
  <si>
    <t xml:space="preserve">Páginas dinâmicas (Especificação JSR 168, JSR 286 e JSR 356) </t>
  </si>
  <si>
    <t xml:space="preserve">Por Conjunto dos Objetos </t>
  </si>
  <si>
    <t>Classe</t>
  </si>
  <si>
    <t>Método</t>
  </si>
  <si>
    <t>Parâmetro</t>
  </si>
  <si>
    <t>Retorno</t>
  </si>
  <si>
    <t xml:space="preserve">Dispositivo de Controle/Status ou de Saída. </t>
  </si>
  <si>
    <t xml:space="preserve">Dispositivo de Captura ou de Cartões - Trilhas. </t>
  </si>
  <si>
    <t xml:space="preserve">Dispositivo de Segurança, de Comunicação Móvel ou de SmartCard. </t>
  </si>
  <si>
    <t xml:space="preserve">Dispositivo de Mecânica Fina. </t>
  </si>
  <si>
    <t xml:space="preserve">Módulos RPR/PRT Impressora, STU Acessibilidade, FLK Flicker, HRD Configuração ou Touch Screen. </t>
  </si>
  <si>
    <t xml:space="preserve">Módulos BCR Código Barras, DPC Câmera, PIN Teclado PIN ou CRW Trilhas. </t>
  </si>
  <si>
    <t xml:space="preserve">Módulos AIO Sensores, EPP/EP2 Teclado 
Criptográfico, BIO Identificação Biométrica, 
CCR/NFC Comunicação Móvel ou SMC SmartCard. </t>
  </si>
  <si>
    <t xml:space="preserve">Módulos BDU Dispensador Cédulas, CDR 
Reciclador Cédulas, EDU Depositário Envelopes ou FPU Impressão Cheques. 
</t>
  </si>
  <si>
    <t xml:space="preserve">Módulo de Monitoração Cli ou Outros de baixa complexidade. </t>
  </si>
  <si>
    <t xml:space="preserve">Módulo de Contabilidade ou de Monitoração Srv. </t>
  </si>
  <si>
    <t xml:space="preserve">Módulo de Comunicação, de Atualização ou de Gerenciamento. </t>
  </si>
  <si>
    <t xml:space="preserve">Texto simples com até 05 variáveis/campos, preenchendo até uma página; </t>
  </si>
  <si>
    <t xml:space="preserve">De 06 a 15 variáveis/campos e/ou textos com mais de uma página; </t>
  </si>
  <si>
    <t xml:space="preserve">Mais de 15 variáveis/campos diferentes; </t>
  </si>
  <si>
    <t xml:space="preserve">Texto simples com até 05 variáveis/campos a serem alterados, preenchendo até uma página; </t>
  </si>
  <si>
    <t xml:space="preserve">De 06 a 15 variáveis/campos a serem alterados ou incluídos e/ou textos com mais de uma página; </t>
  </si>
  <si>
    <t xml:space="preserve">Mais de 15 variáveis/campos diferentes a serem alterados e/ou necessidade de alteração da lógica do formulário; </t>
  </si>
  <si>
    <t xml:space="preserve">Criação de chancelas, logos, fundo chapado, etc; </t>
  </si>
  <si>
    <t xml:space="preserve">Até 20 variáveis tratadas. </t>
  </si>
  <si>
    <t xml:space="preserve">De 21 até 50 variáveis tratadas. </t>
  </si>
  <si>
    <t xml:space="preserve">Acima de 50 variáveis tratadas. </t>
  </si>
  <si>
    <t xml:space="preserve">Ocorrência de até 3 pontos de complexidade elencados abaixo:  
Itens de 1 ponto: 
- Uso de até 8 componentes de interface que não exijam datasource(Ex.: campo de texto, switch, label, botão etc...); 
- Uso de até 5 alertas na tela(Ex.: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 Uso de mais de 1 evento de reconhecimento de gestos complexos (Ex.: pinça, drag, swipe);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 
</t>
  </si>
  <si>
    <t xml:space="preserve">Ocorrência de uma das funcionalidades abaixo: 
- Captura de código de barras ou QRCode 
Ou 
Ocorrência de 4 a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t>
  </si>
  <si>
    <t xml:space="preserve">Ocorrência de uma das funcionalidades abaixo: 
- Streaming vídeo; 
- Customização de câmera; 
- Uso de gerenciadores de layout complexos (Ex.: layout de divisão de tela/SplitLayout) 
Ou 
Acima de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 
</t>
  </si>
  <si>
    <t xml:space="preserve">Ocorrência de até 3 pontos de complexidade elencados abaixo:  
Itens de 1 ponto: 
- Uso de até 8 componentes de interface que não exijam datasource(Ex.: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 
</t>
  </si>
  <si>
    <t xml:space="preserve">Ocorrência de uma das funcionalidades abaixo: 
- Captura de código de barras ou QRCode 
Ou 
Ocorrência de 4 a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 
</t>
  </si>
  <si>
    <t xml:space="preserve">Ocorrência de uma das funcionalidades abaixo: 
- Streaming vídeo; 
- Customização de câmera; 
- Uso de gerenciadores de layout complexos (Ex.: layout de divisão de tela/SplitLayout) 
Ou 
Acima de 8 pontos de complexidade elencados abaixo:  
Itens de 1 ponto: 
- Uso de até 8 componentes de interface que não exijam datasource(Ex.: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Uso de mais de 1 evento de reconhecimento de gestos complexos (Ex.: pinça, drag, swipe);
</t>
  </si>
  <si>
    <t>Por componente</t>
  </si>
  <si>
    <t xml:space="preserve">Até 6 regras de comportamento.  (Ex. Ações que podem ser executadas e/ou formas de exibição do componente). </t>
  </si>
  <si>
    <t xml:space="preserve">De 7 a 12 regras de comportamento. (Ex. Ações que podem ser executadas e/ou formas de exibição do componente). </t>
  </si>
  <si>
    <t xml:space="preserve">Acima de 12 regras de comportamento. (Ex. Ações que podem ser executadas e/ou formas de exibição do componente). </t>
  </si>
  <si>
    <t xml:space="preserve">Até 6 regras de comportamento. (Ex. Ações que podem ser executadas e/ou formas de exibição do componente). </t>
  </si>
  <si>
    <t xml:space="preserve">Mais 12 regras de comportamento. (Ex. Ações que podem ser executadas e/ou formas de exibição do componente). </t>
  </si>
  <si>
    <t xml:space="preserve">Até 10 métodos codificados em todas as classes relacionadas à funcionalidade (não considerar métodos que podem ser gerados automaticamente como, por exemplo, getters e setters). </t>
  </si>
  <si>
    <t xml:space="preserve">De 11 a 20 métodos codificados em todas as classes relacionadas à funcionalidade (não considerar métodos que podem ser gerados automaticamente como por exemplo getters e setters). </t>
  </si>
  <si>
    <t xml:space="preserve">De 21 a 30 métodos codificados em todas as classes relacionadas à funcionalidade (não considerar métodos que podem ser gerados automaticamente como, por exemplo, getters e setters). </t>
  </si>
  <si>
    <t xml:space="preserve">Acima de 30 métodos codificados em todas as classes 
relacionadas à funcionalidade (não considerar métodos que podem ser gerados automaticamente como, por exemplo, getters e setters). 
</t>
  </si>
  <si>
    <t xml:space="preserve">Até 10 métodos alterados em todas as classes relacionadas à funcionalidade (não considerar métodos que podem ser gerados automaticamente como, por exemplo, getters e setters). 
</t>
  </si>
  <si>
    <t xml:space="preserve">De 11 a 20 métodos alterados em todas as classes relacionadas à funcionalidade (não considerar métodos que podem ser gerados automaticamente como, por exemplo, getters e setters). </t>
  </si>
  <si>
    <t xml:space="preserve">De 21 a 30 métodos alterados em todas as classes relacionadas à funcionalidade (não considerar métodos que podem ser gerados automaticamente como, por exemplo, getters e setters). </t>
  </si>
  <si>
    <t xml:space="preserve">Por serviço consumido </t>
  </si>
  <si>
    <t xml:space="preserve">Codificar consumo de serviço pelo aplicativo. Ex.: serviços disponibilizados pelo servidor web. </t>
  </si>
  <si>
    <t xml:space="preserve">Alterar consumo de serviço pelo aplicativo. Ex.: serviços disponibilizados pelo servidor web. </t>
  </si>
  <si>
    <t>Por mapa</t>
  </si>
  <si>
    <t xml:space="preserve">Desenvolver função que acione o GPS do dispositivo para captura da localização do usuário, sem atualização contínua e sem exibição em mapa. </t>
  </si>
  <si>
    <t xml:space="preserve">Desenvolver função que acione o GPS do dispositivo para captura da localização do usuário, com atualização contínua e/ou exibição em mapa, sem cálculo de rotas. </t>
  </si>
  <si>
    <t xml:space="preserve">Desenvolver função que acione o GPS do dispositivo para captura da localização do usuário, com atualização contínua e/ou exibição em mapa, com cálculo de rotas e apresentação de pontos de interesse. </t>
  </si>
  <si>
    <t xml:space="preserve">Widget para apresentação de dados: </t>
  </si>
  <si>
    <t xml:space="preserve">Widget para apresentação e/ou entrada de dados: </t>
  </si>
  <si>
    <t xml:space="preserve">Por leitor </t>
  </si>
  <si>
    <t xml:space="preserve">Implementar função que acione a leitora biométrica do dispositivo, com o objetivo de capturar dados para identificação do usuário. </t>
  </si>
  <si>
    <t xml:space="preserve">Por entidade </t>
  </si>
  <si>
    <t xml:space="preserve">Implementar componentes necessários para incluir, alterar, consultar e excluir dados em uma tabela. </t>
  </si>
  <si>
    <t>Por algoritmo</t>
  </si>
  <si>
    <t xml:space="preserve">Implementar função que utilize algoritmo de criptografia já existente (DES, 3DES, MD5). </t>
  </si>
  <si>
    <t>Por push</t>
  </si>
  <si>
    <t xml:space="preserve">Codificar e configurar conexão com servidor de envio de notificações PUSH. </t>
  </si>
  <si>
    <t xml:space="preserve">Codificar o tratamento da notificação ao ser recebida pelo dispositivo. </t>
  </si>
  <si>
    <t xml:space="preserve">Por função </t>
  </si>
  <si>
    <t xml:space="preserve">Implementar função que acione o NFC do dispositivo para troca de dados com outros dispositivos NFC. </t>
  </si>
  <si>
    <t xml:space="preserve">Por elemento animado </t>
  </si>
  <si>
    <t xml:space="preserve">Animações que utilizem o sdk da plataforma. Exemplo: Fade in, Fade out, Flip, Slide. Implementar animações nativas da plataforma. </t>
  </si>
  <si>
    <t xml:space="preserve">Animações customizadas </t>
  </si>
  <si>
    <t xml:space="preserve">Implementar função que integre a API de terceiros. </t>
  </si>
  <si>
    <t xml:space="preserve">Por imagem tratada </t>
  </si>
  <si>
    <t xml:space="preserve">Tipos de tratamento como: iluminação, crop, redimensionamento, filtros de imagem, etc. </t>
  </si>
  <si>
    <t xml:space="preserve">Implementar tratamentos necessários para adequar o arquivo às restrições de upload. Ex: compressão de imagem. </t>
  </si>
  <si>
    <t xml:space="preserve">Por aplicativo integrado </t>
  </si>
  <si>
    <t xml:space="preserve">Implementar abertura de outros aplicativos com passagem de parâmetros. Ex: abertura de mapas, facebook, acionamento simples da câmera, etc. </t>
  </si>
  <si>
    <t xml:space="preserve">Por classe </t>
  </si>
  <si>
    <t xml:space="preserve">Quantidade de até 20 itens de complexidade abaixo: 
- Cenários de teste (por cenário); 
- Configurações a fontes de dados externos (por configuração) 
</t>
  </si>
  <si>
    <t xml:space="preserve">Quantidade de 21 até 40 itens de complexidade elencados acima. </t>
  </si>
  <si>
    <t xml:space="preserve">Quantidade acima de 40 itens de complexidade elencados acima. </t>
  </si>
  <si>
    <t xml:space="preserve">Carregar base de dados. </t>
  </si>
  <si>
    <t xml:space="preserve">Descarregar base de dados. </t>
  </si>
  <si>
    <t xml:space="preserve">Por pacote de até 10 objetos </t>
  </si>
  <si>
    <t xml:space="preserve">Recompilar objeto(s) por motivos registrados pelo demandante. </t>
  </si>
  <si>
    <t xml:space="preserve">Por PLT </t>
  </si>
  <si>
    <t xml:space="preserve">Testes unitários, de integração e aceitação  </t>
  </si>
  <si>
    <t xml:space="preserve">Todos os níveis de testes </t>
  </si>
  <si>
    <t xml:space="preserve">Por Caso de Teste </t>
  </si>
  <si>
    <t xml:space="preserve">Com requisitos fornecidos </t>
  </si>
  <si>
    <t xml:space="preserve">Sem requisitos fornecidos </t>
  </si>
  <si>
    <t xml:space="preserve">Por RFT </t>
  </si>
  <si>
    <t xml:space="preserve">Sem validação de regra de negócio </t>
  </si>
  <si>
    <t xml:space="preserve">Por Suíte de 
Execução de 
Casos de Teste 
</t>
  </si>
  <si>
    <t>ListCompo007</t>
  </si>
  <si>
    <t>ListCompo008</t>
  </si>
  <si>
    <r>
      <rPr>
        <b/>
        <sz val="9"/>
        <color rgb="FFFF0000"/>
        <rFont val="Arial"/>
        <family val="2"/>
      </rPr>
      <t xml:space="preserve">Importante: </t>
    </r>
    <r>
      <rPr>
        <sz val="9"/>
        <color theme="1"/>
        <rFont val="Arial"/>
        <family val="2"/>
      </rPr>
      <t xml:space="preserve">As informações deste documento são confidenciais. O uso não autorizado é proibido. Uso exclusivo para funcionários da Stefanini. Por favor, considere o ambiente antes de imprimir. 
</t>
    </r>
    <r>
      <rPr>
        <b/>
        <sz val="9"/>
        <color rgb="FFFF0000"/>
        <rFont val="Arial"/>
        <family val="2"/>
      </rPr>
      <t/>
    </r>
  </si>
  <si>
    <t>USTIBB
Unitário</t>
  </si>
  <si>
    <t>USTIBB Total</t>
  </si>
  <si>
    <t>TOTAL GERAL DE SERVIÇOS (USTIBB)</t>
  </si>
  <si>
    <r>
      <rPr>
        <b/>
        <sz val="9"/>
        <color rgb="FFFF0000"/>
        <rFont val="Arial"/>
        <family val="2"/>
      </rPr>
      <t xml:space="preserve">Important: </t>
    </r>
    <r>
      <rPr>
        <sz val="9"/>
        <color theme="1"/>
        <rFont val="Arial"/>
        <family val="2"/>
      </rPr>
      <t>The information on this document is confidential. Non-authorized use is prohibited. The use is exclusively destined for Stefanini employees. Please Consider the Environment Before Printing.</t>
    </r>
  </si>
  <si>
    <t>Alterar a Especificação da Interface (ESI).</t>
  </si>
  <si>
    <t>Alterar a Especificação de Tela 
(EST) 
Total/Parcial  
(A solicitação de especificação do componente poderá ser global ou das partes solicitadas pelo demandante).</t>
  </si>
  <si>
    <t>Alterar o Diagrama de Processamento Batch (DPB).</t>
  </si>
  <si>
    <t>Alterar o Diagrama de Transição de Estados (DTE).</t>
  </si>
  <si>
    <t>Elaborar o Diagrama de Processamento Batch (DPB).</t>
  </si>
  <si>
    <t>Elaborar o Diagrama de Transição de Estados (DTE).</t>
  </si>
  <si>
    <t>Especificar a Interface (ESI).</t>
  </si>
  <si>
    <t xml:space="preserve">Com validação de regra de negócio </t>
  </si>
  <si>
    <t>Comunicação</t>
  </si>
  <si>
    <t xml:space="preserve">Atividade: Job Control Language (JCL) </t>
  </si>
  <si>
    <t xml:space="preserve">HP Service Manager </t>
  </si>
  <si>
    <t>1.3.1</t>
  </si>
  <si>
    <t>ListAtividade028</t>
  </si>
  <si>
    <t xml:space="preserve">Desenvolvimento de design aplicado a Interface Visual para os canais de atendimento e de comunicação do BB (web, mobile, TAA, Intranet, redes sociais e etc.) </t>
  </si>
  <si>
    <t xml:space="preserve">Desenvolvimento de tutoriais gráficos para  disponibilização via canais de comunicação do BB (web, mobile, TAA, Intranet, redes sociais e etc.) e para apoiar a ações de transformação digital do BB </t>
  </si>
  <si>
    <t xml:space="preserve">Desenvolvimento de Componentes 3D para os canais de atendimento e de comunicação do BB (web, mobile, TAA, Intranet, redes sociais e etc.) e para apoiar as ações de transformação digital do BB </t>
  </si>
  <si>
    <t xml:space="preserve">Desenvolvimento de Componentes 2D para os canais de atendimento e de comunicação do BB (web, mobile, TAA, Intranet, redes sociais e etc.) e para apoiar as ações de transformação digital do BB </t>
  </si>
  <si>
    <t xml:space="preserve">Desenvolvimento de componentes audiovisuais para os canais de atendimento e de comunicação do BB (web, mobile, TAA, Intranet, redes sociais e etc.) e para apoiar as ações de transformação digital do BB </t>
  </si>
  <si>
    <t>1.3.2</t>
  </si>
  <si>
    <t>1.3.3</t>
  </si>
  <si>
    <t>1.3.4</t>
  </si>
  <si>
    <t>1.3.5</t>
  </si>
  <si>
    <t>ListDescArt205</t>
  </si>
  <si>
    <t>ListDescArt206</t>
  </si>
  <si>
    <t>ListDescArt207</t>
  </si>
  <si>
    <t>ListDescArt208</t>
  </si>
  <si>
    <t>ListDescArt209</t>
  </si>
  <si>
    <t>Por produto</t>
  </si>
  <si>
    <t xml:space="preserve">Criação de marca e manual de identidade visual com as versões em cores e monocromática, assinatura vertical e/ou horizontal*, padrão cromático, família tipográfica, malha construtiva, redução máxima, área de não interferência e proibições de uso da marca, além das artes das peças gráficas a seguir: 
a) papelaria básica: bloco de notas, cartão de visitas, envelope saco ou ofício, papel timbrado e pasta para documentos; 
b) aplicação de marca em modelo de brinde e camiseta (um de cada). </t>
  </si>
  <si>
    <t xml:space="preserve">Criação de apresentação que envolva todas as atividades de complexidade Simples e contemple ainda: 
- criação de até 4 peças. </t>
  </si>
  <si>
    <t xml:space="preserve">Criação de apresentação que envolva todas as atividades de complexidades Simples, Média e contemple ainda: 
- criação de mais de 4 peças. </t>
  </si>
  <si>
    <t>Criação de apresentação envolvendo todas as atividades abaixo: 
- Sistemas e métodos de organização visual; 
- Refinamento de conteúdo; 
- Adaptação de linguagem do conteúdo; 
- Seleção das partes textuais (highlights); 
- Tendências visuais; 
- Criação/Adaptação de Imagens, ilustrações e/ou iconografia.</t>
  </si>
  <si>
    <t>Criação de apresentação que envolva todas as atividades de complexidade Simples e contemple ainda:
- Avaliação do público-alvo; 
- Criação do conceito visual; 
- Identidade visual a partir do conceito; 
- Animações e transições de slides (estilo motion graphic);</t>
  </si>
  <si>
    <t xml:space="preserve">Criação de apresentação que envolva todas as atividades de complexidades Simples, Média e contemple ainda: 
- Criação e animação de personagem; 
- Criação de vídeo </t>
  </si>
  <si>
    <t xml:space="preserve">Criação de animação 3D que envolva todas as atividades de complexidade Simples e contemple ainda: 
- Modelagem orgânica, texturização, rigging e animação de 01 personagem. </t>
  </si>
  <si>
    <t>Criação de animação 3D que envolva todas as atividades de complexidade Simples e contemple ainda: 
- Modelagem orgânica, texturização, rigging e animação de 02 ou mais personagens.</t>
  </si>
  <si>
    <t xml:space="preserve">Criação de animação 3D que envolva todas as atividades: 
- Roteiro; - Story Board; 
- Conceito da Arte; 
- Modelagem inorgânica, texturização, rigging e animação de insumos/acessórios/cenário; 
- Iluminação; - Renderização 3D. </t>
  </si>
  <si>
    <t xml:space="preserve">Criação de filme que envolva as seguintes atividades: - Narração; - Escolha da Trilha Sonora; - Lettering; - Motion; - Pós-Produção; - Edição Final de Vídeo e Áudio. </t>
  </si>
  <si>
    <t xml:space="preserve">Criação de filme que envolva as atividades de complexidade Simples e ainda: 
- Roteiro; 
- Story Board; 
- Conceito da Arte; 
- Captação de áudio; 
- Filmagem com câmera estática; 
- Iluminação. </t>
  </si>
  <si>
    <t xml:space="preserve">Criação de filme que envolva as atividades de complexidades Simples, Média e contemple ainda: 
- Filmagem com mais de uma câmera; 
- Filmagem com estabilizadores de imagens; 
- Filmagem com câmera em movimento. </t>
  </si>
  <si>
    <t>Criação de filme que envolva as seguintes atividades: 
- Narração; 
- Escolha da Trilha Sonora; 
- Lettering; 
- Motion; 
- Pós-Produção; 
- Edição Final de Vídeo e Áudio.</t>
  </si>
  <si>
    <t xml:space="preserve">Criação de Objetos Cobol (Programa, Subrotina e Copy) </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</si>
  <si>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</si>
  <si>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</si>
  <si>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</si>
  <si>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</si>
  <si>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</si>
  <si>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 </t>
  </si>
  <si>
    <t>Alteração de Objetos Cobol (Programa, Sub-rotina e Copy)</t>
  </si>
  <si>
    <t>Alteração (pacote de Objetos Cobol)</t>
  </si>
  <si>
    <t>ListDescArt210</t>
  </si>
  <si>
    <t xml:space="preserve">Criação de Objetos Natural (Programa, Subprograma, Subrotina, Helprotina, Copycode) </t>
  </si>
  <si>
    <t>5.3.4</t>
  </si>
  <si>
    <t>5.3.5</t>
  </si>
  <si>
    <t>5.3.6</t>
  </si>
  <si>
    <t xml:space="preserve">Alteração de Objetos Natural (Programa, Subprograma, Subrotina, Helprotina, Copycode) </t>
  </si>
  <si>
    <t xml:space="preserve">Alteração (pacote de Objetos Natural) </t>
  </si>
  <si>
    <t>ListDescArt211</t>
  </si>
  <si>
    <t>ListDescArt212</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</si>
  <si>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</si>
  <si>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</si>
  <si>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</si>
  <si>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</si>
  <si>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 </t>
  </si>
  <si>
    <t>Criação de Procedures</t>
  </si>
  <si>
    <t>ListComp007</t>
  </si>
  <si>
    <t xml:space="preserve">Até 3 steps </t>
  </si>
  <si>
    <t xml:space="preserve">Entre 4 e 5 steps </t>
  </si>
  <si>
    <t xml:space="preserve">Entre 6 e 99 steps </t>
  </si>
  <si>
    <t>Mais de 99 steps</t>
  </si>
  <si>
    <t>Alteração de Procedures</t>
  </si>
  <si>
    <t xml:space="preserve">Alteração (Pacote de Procedures) </t>
  </si>
  <si>
    <t>5.4.10</t>
  </si>
  <si>
    <t>5.4.11</t>
  </si>
  <si>
    <t>5.4.12</t>
  </si>
  <si>
    <t>Criação de Job ou Job@</t>
  </si>
  <si>
    <t>Alteração de Job ou Job@</t>
  </si>
  <si>
    <t xml:space="preserve">Alteração (Pacote de Job ou Job@) </t>
  </si>
  <si>
    <t>ListDescArt213</t>
  </si>
  <si>
    <t>ListDescArt214</t>
  </si>
  <si>
    <t>ListDescArt215</t>
  </si>
  <si>
    <t>Ficará a critério, do demandante, decidir qual a forma de orçamento, por pacote ou unitário, em caso de alterações repetitivas em objetos.</t>
  </si>
  <si>
    <t xml:space="preserve">Alteração de Objetos de Integração e Negócio Java </t>
  </si>
  <si>
    <t xml:space="preserve">Alteração de pacote de Objetos de Integração e Negócio Java </t>
  </si>
  <si>
    <t>Criação de objetos de Integração e Negócio C, C# e C++</t>
  </si>
  <si>
    <t xml:space="preserve">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</si>
  <si>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 xml:space="preserve">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</si>
  <si>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 xml:space="preserve">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</si>
  <si>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 xml:space="preserve">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</si>
  <si>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Alteração de Objetos de Integração e Negócio C, C# e C++</t>
  </si>
  <si>
    <t>5.10.13</t>
  </si>
  <si>
    <t>ListDescArt216</t>
  </si>
  <si>
    <t>Alteração de pacote de Objetos de Integração e Negócio C, C# e C++</t>
  </si>
  <si>
    <t>5.10.14</t>
  </si>
  <si>
    <t>ListDescArt217</t>
  </si>
  <si>
    <t xml:space="preserve">Criação de objetos de Integração e Negócio .Net </t>
  </si>
  <si>
    <t>5.10.15</t>
  </si>
  <si>
    <t>ListDescArt218</t>
  </si>
  <si>
    <t xml:space="preserve">Alteração de Objetos de Integração e Negócio .Net </t>
  </si>
  <si>
    <t>5.10.16</t>
  </si>
  <si>
    <t>ListDescArt219</t>
  </si>
  <si>
    <t xml:space="preserve">Alteração de pacote de Objetos de Integração e Negócio .Net </t>
  </si>
  <si>
    <t>5.10.17</t>
  </si>
  <si>
    <t>ListDescArt220</t>
  </si>
  <si>
    <t>5.10.18</t>
  </si>
  <si>
    <t>ListDescArt221</t>
  </si>
  <si>
    <t>Objeto destinado ao trânsito de dados, podendo conter aplicações de formatações e validações sobre os dados encapsulados. (Exemplo: VO – Value Object, DTO – Data Transfer Objec).</t>
  </si>
  <si>
    <t>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</si>
  <si>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</si>
  <si>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 xml:space="preserve">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</si>
  <si>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 xml:space="preserve">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</si>
  <si>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</si>
  <si>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 xml:space="preserve">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</si>
  <si>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 xml:space="preserve">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t>
  </si>
  <si>
    <t>ListAtividade029</t>
  </si>
  <si>
    <t xml:space="preserve">Estrutura banco de dados (dbdict/datadict) </t>
  </si>
  <si>
    <t xml:space="preserve">Design Formulário (format) </t>
  </si>
  <si>
    <t xml:space="preserve">Regras Formulário (formatcontrol) </t>
  </si>
  <si>
    <t xml:space="preserve">Regras Tela (displayscreen) </t>
  </si>
  <si>
    <t xml:space="preserve">Botões de tela (displayoption) </t>
  </si>
  <si>
    <t xml:space="preserve">Wizards </t>
  </si>
  <si>
    <t xml:space="preserve">Workflow (demais objetos) </t>
  </si>
  <si>
    <t>Web Services.</t>
  </si>
  <si>
    <t>ListDescArt222</t>
  </si>
  <si>
    <t>ListDescArt223</t>
  </si>
  <si>
    <t>ListDescArt224</t>
  </si>
  <si>
    <t>ListDescArt225</t>
  </si>
  <si>
    <t>ListDescArt226</t>
  </si>
  <si>
    <t>ListDescArt227</t>
  </si>
  <si>
    <t>ListDescArt228</t>
  </si>
  <si>
    <t>5.18.1</t>
  </si>
  <si>
    <t>5.18.2</t>
  </si>
  <si>
    <t>5.18.3</t>
  </si>
  <si>
    <t>5.18.4</t>
  </si>
  <si>
    <t>5.18.5</t>
  </si>
  <si>
    <t>5.18.6</t>
  </si>
  <si>
    <t>5.18.7</t>
  </si>
  <si>
    <t>5.18.8</t>
  </si>
  <si>
    <t>Por Objeto</t>
  </si>
  <si>
    <t xml:space="preserve">Tabela com até 10 campos </t>
  </si>
  <si>
    <t xml:space="preserve">Tabela de 11 a 20 campos </t>
  </si>
  <si>
    <t xml:space="preserve">Tabela com mais de 21 campos </t>
  </si>
  <si>
    <t xml:space="preserve">Formulário com até 10 campos </t>
  </si>
  <si>
    <t xml:space="preserve">Formulário de 11 a 20 campos </t>
  </si>
  <si>
    <t xml:space="preserve">Formulário com mais de 21 campos </t>
  </si>
  <si>
    <t xml:space="preserve">Criação de um objeto </t>
  </si>
  <si>
    <t xml:space="preserve">Criação de 2 a 4 objetos </t>
  </si>
  <si>
    <t xml:space="preserve">Criação de mais de 5 objetos </t>
  </si>
  <si>
    <t>Por Fluxo</t>
  </si>
  <si>
    <t xml:space="preserve">Formulário com até 10 botões </t>
  </si>
  <si>
    <t xml:space="preserve">Formulário de 11 a 30 botões </t>
  </si>
  <si>
    <t xml:space="preserve">Formulário com mais de 31 botões </t>
  </si>
  <si>
    <t xml:space="preserve">Fluxo com até 3 telas </t>
  </si>
  <si>
    <t xml:space="preserve">Fluxo de 3 a 6 telas </t>
  </si>
  <si>
    <t xml:space="preserve">Fluxo com mais de 7 telas </t>
  </si>
  <si>
    <t xml:space="preserve">Menu/ScriptLibrary/Triggers/Object/Process/States criação de até 4 objetos </t>
  </si>
  <si>
    <t xml:space="preserve">Menu/ScriptLibrary/Triggers/Object/Process/States criação de 5 até 10 objetos </t>
  </si>
  <si>
    <t xml:space="preserve">Menu/ScriptLibrary/Triggers/Object/Process/States criação de mais de 11 objetos </t>
  </si>
  <si>
    <t>ListDescArt229</t>
  </si>
  <si>
    <t>ListAtividade030</t>
  </si>
  <si>
    <t>ListAtividade031</t>
  </si>
  <si>
    <t>ListAtividade032</t>
  </si>
  <si>
    <t>Validação de Caminho de Acesso</t>
  </si>
  <si>
    <t>Criação de Termos no Glossário Corporativos de Termos</t>
  </si>
  <si>
    <t>Modelagem estatística</t>
  </si>
  <si>
    <t>Disciplina</t>
  </si>
  <si>
    <t>Criação de índice primário</t>
  </si>
  <si>
    <t>Criação de índice secundário</t>
  </si>
  <si>
    <t>4.5.1</t>
  </si>
  <si>
    <t>4.5.2</t>
  </si>
  <si>
    <t>ListDescArt230</t>
  </si>
  <si>
    <t>ListDescArt231</t>
  </si>
  <si>
    <t>Criação de Termo em português</t>
  </si>
  <si>
    <t>Alteração ou atualização de termo em português</t>
  </si>
  <si>
    <t>Criação de termo em língua estrangeira</t>
  </si>
  <si>
    <t>Alteração ou atualização de termo em língua estrangeira</t>
  </si>
  <si>
    <t>4.6.1</t>
  </si>
  <si>
    <t>4.6.2</t>
  </si>
  <si>
    <t>4.6.3</t>
  </si>
  <si>
    <t>4.6.4</t>
  </si>
  <si>
    <t>ListDescArt232</t>
  </si>
  <si>
    <t>ListDescArt233</t>
  </si>
  <si>
    <t>ListDescArt234</t>
  </si>
  <si>
    <t>ListDescArt235</t>
  </si>
  <si>
    <t>Realizar extração e ingestão de dados internos</t>
  </si>
  <si>
    <t>Realizar extração e ingestão de dados externos (Webscraping)</t>
  </si>
  <si>
    <t>Realizar análise descritiva</t>
  </si>
  <si>
    <t>Realizar análise para inserção de dados</t>
  </si>
  <si>
    <t>Construir base para treinamento</t>
  </si>
  <si>
    <t>Realizar modelagem</t>
  </si>
  <si>
    <t>4.7.1</t>
  </si>
  <si>
    <t>4.7.2</t>
  </si>
  <si>
    <t>4.7.3</t>
  </si>
  <si>
    <t>4.7.4</t>
  </si>
  <si>
    <t>4.7.5</t>
  </si>
  <si>
    <t>4.7.6</t>
  </si>
  <si>
    <t>ListDescArt236</t>
  </si>
  <si>
    <t>ListDescArt237</t>
  </si>
  <si>
    <t>ListDescArt238</t>
  </si>
  <si>
    <t>ListDescArt239</t>
  </si>
  <si>
    <t>ListDescArt240</t>
  </si>
  <si>
    <t>ListDescArt241</t>
  </si>
  <si>
    <t>Por Por índice</t>
  </si>
  <si>
    <t>Por termo</t>
  </si>
  <si>
    <t>Por tabela destino</t>
  </si>
  <si>
    <t>Por código fonte</t>
  </si>
  <si>
    <t>Extração de dados corporativos para preparação.
Ingerir dados de bases de dados da arquitetura de Big Data
Entrega: tabela destino disponibilizada no ambiente de Big Data e identificada na OF (schema e nome da tabela).</t>
  </si>
  <si>
    <t>Extração de dados de bases externas e ingestão dos mesmos nas bases de dados da arquitetura de Big Data.
Entrega: tabela destino disponibilizada no ambiente de Big Data e identificada na OF (schema e nome da tabela).</t>
  </si>
  <si>
    <t>Identificação do tipo de distribuição, dados faltantes (missing values) e pontos fora da curva (outliers), domínios, correlação e matriz de correlação, univariada, bivariada e gráficos. Identificar quais as variáveis com maior poder de predição.
Entrega: relatório contendo os dados acima, anexado na OF.</t>
  </si>
  <si>
    <t>Realizar tratamento de variáveis com dados faltantes para inserção de dados.
Padronização e Normalização de dados – descrever a regra para padronização e/ou normalização de dados.
Entrega: relatório com as regras descritas, anexado na OF.</t>
  </si>
  <si>
    <t>Preparação de dados para modelagem.
Entrega: tabela disponibilizada em banco de dados e identificada na OF (URL de conexão ao banco, schema e nome da tabela).</t>
  </si>
  <si>
    <t>Selecionar e aplicar técnicas de mineração de dados apropriadas, dependendo dos objetivos identificados. Avaliação da modelagem. Construção de métricas para avaliação dos modelos criados. Out of Time.
Entrega: código fonte do modelo preditivo armazenado nos repositórios do banco e referenciados na OF (URL para acesso ao repositório, local e nome do arquivo com o código fonte do modelo).</t>
  </si>
  <si>
    <t>Realizar suporte técnico em Analytics</t>
  </si>
  <si>
    <t>Instalar serviços/componentes</t>
  </si>
  <si>
    <t>Configurar serviços/componentes</t>
  </si>
  <si>
    <t>Realizar pesquisa técnica de componentes</t>
  </si>
  <si>
    <t>Executar testes</t>
  </si>
  <si>
    <t>Elaborar manual de instruções</t>
  </si>
  <si>
    <t>Elaborar roteiro de instalação/configuração</t>
  </si>
  <si>
    <t>Elaborar script de automação</t>
  </si>
  <si>
    <t>Solucionar incidente em Big Data</t>
  </si>
  <si>
    <t>Construir/alterar relatório utilizando ferramentas de visualização de dados (Ex: Spotfire ou similar)</t>
  </si>
  <si>
    <t>Construir/alterar gráfico utilizando ferramentas de visualização de dados (Ex: Spotfire ou similar)</t>
  </si>
  <si>
    <t>Construir/alterar Indicador utilizando ferramentas de visualização de dados (Ex: Spotfire ou Similar)</t>
  </si>
  <si>
    <t>Construir/alterar Dashboard utilizando ferramentas de visualização de dados (Ex: Spotfire ou similar)</t>
  </si>
  <si>
    <t>Mapear Objeto de Dados</t>
  </si>
  <si>
    <t>Realizar suporte técnico</t>
  </si>
  <si>
    <t>Documentar práticas em Visualização de Dados</t>
  </si>
  <si>
    <t>Construir/alterar funções, scripts ou métricas calculadas utilizadas em ferramentas de visualização de dados (Ex: Spotfire ou similar)</t>
  </si>
  <si>
    <t>Análise de Performance</t>
  </si>
  <si>
    <t>Construir ou alterar script para a criação de imagens de containers</t>
  </si>
  <si>
    <t>5.7.7</t>
  </si>
  <si>
    <t>5.7.8</t>
  </si>
  <si>
    <t>5.7.9</t>
  </si>
  <si>
    <t>5.7.10</t>
  </si>
  <si>
    <t>5.7.11</t>
  </si>
  <si>
    <t>5.7.12</t>
  </si>
  <si>
    <t>5.7.13</t>
  </si>
  <si>
    <t>5.7.14</t>
  </si>
  <si>
    <t>5.7.15</t>
  </si>
  <si>
    <t>5.7.16</t>
  </si>
  <si>
    <t>5.7.17</t>
  </si>
  <si>
    <t>5.7.18</t>
  </si>
  <si>
    <t>5.7.19</t>
  </si>
  <si>
    <t>5.7.20</t>
  </si>
  <si>
    <t>5.7.21</t>
  </si>
  <si>
    <t>5.7.22</t>
  </si>
  <si>
    <t>5.7.23</t>
  </si>
  <si>
    <t>5.7.24</t>
  </si>
  <si>
    <t>5.7.25</t>
  </si>
  <si>
    <t>5.7.26</t>
  </si>
  <si>
    <t>Big Data</t>
  </si>
  <si>
    <t>Análise e exploração de dados</t>
  </si>
  <si>
    <t>Web Analytics</t>
  </si>
  <si>
    <t>ListPlat014</t>
  </si>
  <si>
    <t>ListPlat015</t>
  </si>
  <si>
    <t>ListPlat016</t>
  </si>
  <si>
    <t>ListDescArt242</t>
  </si>
  <si>
    <t>ListDescArt243</t>
  </si>
  <si>
    <t>ListDescArt244</t>
  </si>
  <si>
    <t>ListDescArt245</t>
  </si>
  <si>
    <t>ListDescArt246</t>
  </si>
  <si>
    <t>ListDescArt247</t>
  </si>
  <si>
    <t>ListDescArt248</t>
  </si>
  <si>
    <t>ListDescArt249</t>
  </si>
  <si>
    <t>ListDescArt250</t>
  </si>
  <si>
    <t>ListDescArt251</t>
  </si>
  <si>
    <t>ListDescArt252</t>
  </si>
  <si>
    <t>ListDescArt253</t>
  </si>
  <si>
    <t>ListDescArt254</t>
  </si>
  <si>
    <t>ListDescArt255</t>
  </si>
  <si>
    <t>ListDescArt256</t>
  </si>
  <si>
    <t>ListDescArt257</t>
  </si>
  <si>
    <t>ListDescArt258</t>
  </si>
  <si>
    <t>ListDescArt259</t>
  </si>
  <si>
    <t>ListDescArt260</t>
  </si>
  <si>
    <t>Por atendimento</t>
  </si>
  <si>
    <t>Suporte técnico em tecnologias de
Big Data (Spark, HDFS, SolR, HBase, Hive ou similiar).
Entrega: Requisição de Suporte Técnico (tarefa ALM ou similar) validada pelo solicitante descrevendo o contexto ou problema objeto da requisição.</t>
  </si>
  <si>
    <t>Por serviço ou componente</t>
  </si>
  <si>
    <t>Efetuar instalação e configuração inicial de serviços do ecossistema Big Data.
Ecossistema Big Data é o conjunto de recursos para tratar dados digitais em alto volume, alta variedade e alta velocidade.
São exemplos de tecnologias Big Data: armazenamento e processamento distribuídos (HDFS, YARN, Spark etc.), ferramentas de streaming (Kafka), bases de dados (Hive, HBase, MongoDB etc.) e linguagens Python, R, Scala, Java etc.), entre outras.
Entrega: Print de tela exibindo a interface do
componente e log da instalação do componente anexados a OF (identificar servidor, nome do host ou IP e diretório da instalação)</t>
  </si>
  <si>
    <t>Efetuar configuração adicional em serviços ativos do ecossistema Big Data.
Entrega: Print de tela exibindo as configurações alteradas na interface gráfica ou diff do arquivo de configuração (xml, sh, properties ou similiar) anexado na OF. Identificar servidor, nome do host ou IP, e diretório do arquivo de configuração alterado.</t>
  </si>
  <si>
    <t>Entrega: Relatório contendo uma introdução / objetivo da pesquisa, o detalhamento dos
trabalhos e a conclusão dos estudos, anexado a OF.</t>
  </si>
  <si>
    <t>Por Plano e Relatório de Teste</t>
  </si>
  <si>
    <t>Elaborar plano de testes, gerar massa de dados, executar testes para até 2 cenários de testes.
Entrega: Plano de Teste e relatório com a análise dos testes executados, anexados a OF.</t>
  </si>
  <si>
    <t>Elaborar plano de testes, gerar massa de dados, executar testes entre 3 e 5 cenários de testes.
Entrega: Plano de Teste e relatório com a análise dos testes executados, anexados a OF.</t>
  </si>
  <si>
    <t>Elaborar plano de testes, gerar massa de dados, executar testes para mais de 5 cenários de testes.
Entrega: Plano de Teste e relatório com
a análise dos testes executados, anexados a OF.</t>
  </si>
  <si>
    <t>Por assunto</t>
  </si>
  <si>
    <t>Entrega: manual de instruções em forma de
apresentação Power Point ou similar anexado a OF.</t>
  </si>
  <si>
    <t>Elaboração de roteiro contendo a descrição de
comandos e imagens de telas correspondentes
que devem guiar procedimentos de instalação
e/ou configuração.
Entrega: roteiro armazenado no repositório de
controle de versão (Git ou similar) e referenciado
na OF (endereço do repositório, local e nome do
arquivo do roteiro).</t>
  </si>
  <si>
    <t>Por tarefa</t>
  </si>
  <si>
    <t>Desenvolver scriptsde automação.
Entrega: script armazenado no repositório de
controle de versão (Git ou similar) e referenciado na OF (endereço do repositório, local e nome do
arquivo do script).</t>
  </si>
  <si>
    <t>Por incidente</t>
  </si>
  <si>
    <t>Resolução de incidentes (RDI).
Entrega: Incidente resolvido e finalizado no GSTI e registrado na OF (número do RDI).</t>
  </si>
  <si>
    <t>Elaboração de lista tabular com pelo menos 2
Colunas.
Entrega: Arquivo da análise (DXP, PBIX ou
similar) disponibilizado no repositório, com o
endereço (link) informado na OF.</t>
  </si>
  <si>
    <t>Por gráfico</t>
  </si>
  <si>
    <t>Construção de elemento visual para representar
dados.
Entrega: Arquivo da análise (DXP, PBIX ou
similar) disponibilizado no repositório com o
endereço (link) informado na OF e Imagem da
captura de tela identificando os gráficos criados
anexada na OF.</t>
  </si>
  <si>
    <t>Construção de indicador em forma de lista, medidor, filtros, seletores ou propriedades.
Entrega: Arquivo da análise (DXP, PBIX ou
similar) disponibilizado no repositório com o endereço (link) informado na OF e com a identificação dos elementos descrita na OF.</t>
  </si>
  <si>
    <t>Construção de uma página ou aba contendo
2 ou mais gráficos ou indicadores.
Entrega: Arquivo da análise (DXP, PBIX ou similar) disponibilizado no repositório com o endereço (link) informado na OF e Imagem da captura de tela identificando cada página ou aba criada, anexada na OF</t>
  </si>
  <si>
    <t>Por objeto/tabela</t>
  </si>
  <si>
    <t>Mapeamento de objetos como filtros, joins, conexão com banco de dados, tabelas ou queries.
Entrega: Arquivo da análise (DXP, PBIX ou
Similar OF (URL para acesso ao repositório, local
e nome do arquivo com o código fonte do modelo) disponibilizado no repositório com o endereço (link) informado na OF e Identificação na OF de todos os elementos criados no relatório (nome e local no repositório).</t>
  </si>
  <si>
    <t>Por requisição</t>
  </si>
  <si>
    <t>Suporte na construção dos seguintes elementos:
gráficos, indicadores, dashboards ou mapeamento de objetos.
Entrega: Requisição de Suporte Técnico (tarefa
ALM ou similar) validada pelo solicitante identificando o painel e o elemento (join, gráfico, filtro, etc) objeto da requisição.</t>
  </si>
  <si>
    <t>Por documento</t>
  </si>
  <si>
    <t>Elaboração de documento contendo boas práticas em visualização de dados.
Entrega: Documento texto, apresentação de
Slides ou artigo em plataforma web (wiki, blog, notícia), contendo a descrição das práticas de
visualização de dados anexados ou referenciados na OF (para artefatos web, fornecer a URL).</t>
  </si>
  <si>
    <t>Por função, script ou métrica</t>
  </si>
  <si>
    <t>Construção de função, script ou métricas calculadas em linguagens de programação. (Ex: Python, R, DAX, M, S+ e similares).
Entrega: Arquivo da análise (DXP, PBIX ou similar) disponibilizado no repositório com o endereço (link) informado na OF e identificação na OF das funções criadas no relatório (nome e elemento (aba/página/gráfico) onde foi utilizada).</t>
  </si>
  <si>
    <t>Por documento ou análise</t>
  </si>
  <si>
    <t>Avaliação e diagnóstico das estruturas de carga
visando melhoria de performance do processo
de carga/volume de dados carregados.
Entrega: Print do antes/depois do tempo de carregamento ou do volume de dados carregado anexado na OF.</t>
  </si>
  <si>
    <t>Por arquivo de script</t>
  </si>
  <si>
    <t>Efetuar configuração e instalação de software em
containers.
Entrega: Arquivo Dockerfile ou dockercompose armazenados em repositório e referenciados na OF (URL para acesso ao repositório, local e nome do
arquivo).</t>
  </si>
  <si>
    <t>Entrega: Relatório contendo uma introdução / objetivo da pesquisa, o detalhamento dos trabalhos e a conclusão dos estudos.</t>
  </si>
  <si>
    <t>Realizar pesquisa técnica de componentes.</t>
  </si>
  <si>
    <t>ListDescArt261</t>
  </si>
  <si>
    <t>5.15.7</t>
  </si>
  <si>
    <t>5.15.8</t>
  </si>
  <si>
    <t>5.15.9</t>
  </si>
  <si>
    <t>5.15.10</t>
  </si>
  <si>
    <t>5.15.11</t>
  </si>
  <si>
    <t>5.15.12</t>
  </si>
  <si>
    <t>5.15.13</t>
  </si>
  <si>
    <t>5.15.14</t>
  </si>
  <si>
    <t>ListDescArt262</t>
  </si>
  <si>
    <t>ListDescArt263</t>
  </si>
  <si>
    <t>ListDescArt264</t>
  </si>
  <si>
    <t>ListDescArt265</t>
  </si>
  <si>
    <t>ListDescArt266</t>
  </si>
  <si>
    <t>ListDescArt267</t>
  </si>
  <si>
    <t>ListDescArt268</t>
  </si>
  <si>
    <t xml:space="preserve">Elaboração e criação de arquivo de definição "Dockerfile" </t>
  </si>
  <si>
    <t xml:space="preserve">Alteração de arquivo de definição "Dockerfile" </t>
  </si>
  <si>
    <t xml:space="preserve">Elaboração e criação de arquivo de definição "Docker Compose" </t>
  </si>
  <si>
    <t xml:space="preserve">Alteração de arquivo de definição "Docker Compose" </t>
  </si>
  <si>
    <t xml:space="preserve">Definição e criação de arquivo de configuração para orquestrador de contêineres; </t>
  </si>
  <si>
    <t xml:space="preserve">Alteração de arquivo de configuração para orquestrador de contêineres; </t>
  </si>
  <si>
    <t xml:space="preserve">Definição e criação de objetos de integração e negócio Node.js/GoLang/Kotlin; </t>
  </si>
  <si>
    <t xml:space="preserve">Alteração de objetos de integração e negócio Node.js/GoLang/Kotlin; </t>
  </si>
  <si>
    <t xml:space="preserve">Até 5 instruções implementadas. </t>
  </si>
  <si>
    <t xml:space="preserve">De 6 a 10 instruções implementadas. </t>
  </si>
  <si>
    <t>Acima de 10 instruções implementadas.</t>
  </si>
  <si>
    <t xml:space="preserve">Até 2 componentes implementados. </t>
  </si>
  <si>
    <t xml:space="preserve">De 3 a 5 componentes implementados. </t>
  </si>
  <si>
    <t xml:space="preserve">Acima de 5 componentes  implementados. </t>
  </si>
  <si>
    <t xml:space="preserve">Até 10 instruções implementadas. </t>
  </si>
  <si>
    <t xml:space="preserve">De 11 a 20 instruções implementadas. </t>
  </si>
  <si>
    <t xml:space="preserve">Acima de 20 instruções implementadas. </t>
  </si>
  <si>
    <t>5.17.4</t>
  </si>
  <si>
    <t>5.17.5</t>
  </si>
  <si>
    <t xml:space="preserve">Aprovação de operação no Catálogo Corporativo de Serviços de TI (CTL) conforme estabelecido no Processo de Desenvolvimento de Soluções de TI (PDSTI) 
</t>
  </si>
  <si>
    <t>ListDescArt269</t>
  </si>
  <si>
    <t>ListDescArt270</t>
  </si>
  <si>
    <t xml:space="preserve">Gerenciar Ciclo de Vida  de Aplicações 
</t>
  </si>
  <si>
    <t xml:space="preserve">Análise de conformidade de operação cadastrada no Catálogo de Serviços de TI, conforme estabelecido no PDSTI, resultando na aprovação ou reprovação da mesma. Em caso de reprovação, inclui-se posteriores reanálises após ajuste ou argumentação do solicitante. </t>
  </si>
  <si>
    <t xml:space="preserve">Atividades denominadas “Caixa Rápido” em recurso tecnológico de Gestão de Ciclo de vida de Aplicativos (IBM ALM ou similar) e sistemas complementares (Acesso etc.). 
Exemplos de atendimentos: 
- Criação de Time; 
- Criação e ajustes de Linhas de Tempo; 
- Criação de Regra de Acesso; 
- Criação e atualização de Categorias; 
- Criação de Modelo de Item de Trabalho; 
- Exclusão de Modelo de Item de Trabalho; 
- Criação de Sigla; 
- Criação e atualização de Área de Projeto; 
- Migração de Itens de Trabalho; 
- Criação e Atualização de painéis e consultas; 
- Criação de consultas no JRS; 
- Geração de relatórios; 
- Migração de artefatos do RDNG; - Migração de artefatos do RQM. 
Artefato: detalhamento registrado em tarefa no ALM ou similar. 
</t>
  </si>
  <si>
    <t xml:space="preserve">Serviços de integração externa </t>
  </si>
  <si>
    <t>ListAtividade033</t>
  </si>
  <si>
    <t>5.19.1</t>
  </si>
  <si>
    <t>5.19.2</t>
  </si>
  <si>
    <t>5.19.3</t>
  </si>
  <si>
    <t>5.19.4</t>
  </si>
  <si>
    <t>5.19.5</t>
  </si>
  <si>
    <t>5.19.6</t>
  </si>
  <si>
    <t>5.19.7</t>
  </si>
  <si>
    <t>ListDescArt271</t>
  </si>
  <si>
    <t>ListDescArt272</t>
  </si>
  <si>
    <t>ListDescArt273</t>
  </si>
  <si>
    <t>ListDescArt274</t>
  </si>
  <si>
    <t>ListDescArt275</t>
  </si>
  <si>
    <t>ListDescArt276</t>
  </si>
  <si>
    <t>ListDescArt277</t>
  </si>
  <si>
    <t xml:space="preserve">Análise da integração Externa (se já existe ou qual a melhor infraestrutura de comunicação). </t>
  </si>
  <si>
    <t xml:space="preserve">Requisição das necessidades de infraestrutura de comunicação e segurança (servidores, regras de firewall, DNS, VIP, VPN e criação do tipo de Transporte - Filas MQ ou EMS). </t>
  </si>
  <si>
    <t xml:space="preserve">Análise do contrato de comunicação – copybook – e operação no catálogo (tipo, tamanho e quantidade de ocorrência e caso não exista definir essas informações junto ao demandante). 
</t>
  </si>
  <si>
    <t xml:space="preserve">Criar projeto BW, criar repositório GIT, configurar conexões externas; configurar transportes e configurar segurança. </t>
  </si>
  <si>
    <t xml:space="preserve">Alterar projeto BW, repositório GIT, reconfigurar conexões externas, reconfigurar transportes e reconfigurar segurança. </t>
  </si>
  <si>
    <t xml:space="preserve">Construir uma integração nova para uma operação padrão IIB. </t>
  </si>
  <si>
    <t xml:space="preserve">Alterar uma integração de uma operação padrão IIB. </t>
  </si>
  <si>
    <t xml:space="preserve">Validar a integração mediante execução de cenários de uso da solução de negócio, providenciar e analisar log das execuções realizadas. Realizar eventuais ajustes na integração. </t>
  </si>
  <si>
    <t>5.19.8</t>
  </si>
  <si>
    <t>ListDescArt278</t>
  </si>
  <si>
    <t xml:space="preserve">Por ação SSTI </t>
  </si>
  <si>
    <t xml:space="preserve">Existência de 5 ou 6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</si>
  <si>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 xml:space="preserve">Existência de 3 ou 4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</si>
  <si>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 xml:space="preserve">Existência de 1 ou 2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</si>
  <si>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Sem VPN</t>
  </si>
  <si>
    <t>Com de VPN</t>
  </si>
  <si>
    <t xml:space="preserve">Por Objeto (Operação cadastrada no CTL) </t>
  </si>
  <si>
    <t xml:space="preserve">Book com até 20 campos e havendo todas as informações </t>
  </si>
  <si>
    <t xml:space="preserve">Book maior que 20 campos e sem informações necessárias ou mais de 3 níveis. </t>
  </si>
  <si>
    <t xml:space="preserve">Book maior que 20 campos com vários níveis e sem informações necessárias. </t>
  </si>
  <si>
    <t xml:space="preserve">Por integração </t>
  </si>
  <si>
    <t xml:space="preserve">Estrutura padrão de integração externa (IIB, transportes e troca de certificados) </t>
  </si>
  <si>
    <t xml:space="preserve">Uso de estrutura divergente da padrão. </t>
  </si>
  <si>
    <t xml:space="preserve">Até 20 campos </t>
  </si>
  <si>
    <t xml:space="preserve">De 21 a 40 campos </t>
  </si>
  <si>
    <t xml:space="preserve">Acima de 40 campos </t>
  </si>
  <si>
    <t>ListDescArt279</t>
  </si>
  <si>
    <t>Participar em “ritos” de sala ágil</t>
  </si>
  <si>
    <t>5.17.6</t>
  </si>
  <si>
    <t>ListDescArt280</t>
  </si>
  <si>
    <t>por participante em sprint quinzenal</t>
  </si>
  <si>
    <t>ListCompo009</t>
  </si>
  <si>
    <t>Realizar refinamento de requisitos (sprint em andamento)</t>
  </si>
  <si>
    <t>5.17.7</t>
  </si>
  <si>
    <t>5.17.8</t>
  </si>
  <si>
    <t>5.17.9</t>
  </si>
  <si>
    <t>5.17.10</t>
  </si>
  <si>
    <t>ListDescArt281</t>
  </si>
  <si>
    <t>ListDescArt282</t>
  </si>
  <si>
    <t>ListDescArt283</t>
  </si>
  <si>
    <t>ListDescArt284</t>
  </si>
  <si>
    <t>Realizar refinamento de história (s) (próxima sprint)</t>
  </si>
  <si>
    <t>Cadastrar operação para integração</t>
  </si>
  <si>
    <t>Cadastrar e/ou vincular mensagem</t>
  </si>
  <si>
    <t>ListUnidMed050</t>
  </si>
  <si>
    <t>Por participante em sprint quinzenal</t>
  </si>
  <si>
    <t>por mensagem</t>
  </si>
  <si>
    <t>Atuar e colaborar em time ágil de forma sistemática, participando em atividades de planejamento e revisão de trabalhos, retrospectiva e apresentação de resultados. 
Entrega: participação registrada no ALM ou recurso similar.</t>
  </si>
  <si>
    <t>Executar atividades tais como pesquisas, estudos e discussões que consolidem requisitos, regras de negócio e/ou refinamento de história (s) referente (s) à sprint em andamento.
Entrega: “História(s) de Usuário” e detalhamento de sua evolução registrados no ALM ou recurso similar.</t>
  </si>
  <si>
    <t>Executar atividades tais como pesquisas, estudos e discussões que consolidem requisitos, regras de negócio e/ou refinamento de história (s) referente (s) à próxima sprint.
Entrega: “História(s) de Usuário” e detalhamento de sua evolução registrados no ALM ou recurso similar.</t>
  </si>
  <si>
    <t>Realizar o cadastramento dos dados e informações de uma operação no Catálogo Corporativo de TI (CTL).</t>
  </si>
  <si>
    <t>Realizar o cadastramento e/ou a vinculação da mensagem no sistema MSG (Ocorrências de Mensagens).
A mensagem deverá estar nos padrões estabelecidos pela Ditec no “Guia de boas práticas de redação de mensagens para usuários.</t>
  </si>
  <si>
    <t>Descoberta</t>
  </si>
  <si>
    <t>ListAtividade034</t>
  </si>
  <si>
    <t>1.4.1</t>
  </si>
  <si>
    <t>1.4.2</t>
  </si>
  <si>
    <t>1.4.3</t>
  </si>
  <si>
    <t>1.4.4</t>
  </si>
  <si>
    <t>1.4.5</t>
  </si>
  <si>
    <t>1.4.6</t>
  </si>
  <si>
    <t>1.4.7</t>
  </si>
  <si>
    <t>1.4.8</t>
  </si>
  <si>
    <t>1.4.9</t>
  </si>
  <si>
    <t>1.4.10</t>
  </si>
  <si>
    <t>1.4.11</t>
  </si>
  <si>
    <t>1.4.12</t>
  </si>
  <si>
    <t>1.4.13</t>
  </si>
  <si>
    <t>1.4.14</t>
  </si>
  <si>
    <t>1.4.15</t>
  </si>
  <si>
    <t>1.4.16</t>
  </si>
  <si>
    <t>1.4.17</t>
  </si>
  <si>
    <t>ListDescArt285</t>
  </si>
  <si>
    <t>ListDescArt286</t>
  </si>
  <si>
    <t>ListDescArt287</t>
  </si>
  <si>
    <t>ListDescArt288</t>
  </si>
  <si>
    <t>ListDescArt289</t>
  </si>
  <si>
    <t>ListDescArt290</t>
  </si>
  <si>
    <t>ListDescArt291</t>
  </si>
  <si>
    <t>ListDescArt292</t>
  </si>
  <si>
    <t>ListDescArt293</t>
  </si>
  <si>
    <t>ListDescArt294</t>
  </si>
  <si>
    <t>ListDescArt295</t>
  </si>
  <si>
    <t>ListDescArt296</t>
  </si>
  <si>
    <t>ListDescArt297</t>
  </si>
  <si>
    <t>ListDescArt298</t>
  </si>
  <si>
    <t>ListDescArt299</t>
  </si>
  <si>
    <t>ListDescArt300</t>
  </si>
  <si>
    <t>ListDescArt301</t>
  </si>
  <si>
    <t>Elaborar Canvas Proposta de valor</t>
  </si>
  <si>
    <t>Elaborar Jornada do usuário</t>
  </si>
  <si>
    <t>Elaborar Blueprint</t>
  </si>
  <si>
    <t>Realizar Grupo focal (Planejar/Aplicar/Executar)</t>
  </si>
  <si>
    <t>Elaborar relatório de Grupo focal</t>
  </si>
  <si>
    <t>Elaborar Persona/Proto-persona</t>
  </si>
  <si>
    <t>Realizar Entrevista – (Planejar/Aplicar e Relatório)
Entrega: Documento de Planejamento e Relatório de Entrevista</t>
  </si>
  <si>
    <t>Entrevista - Planejar</t>
  </si>
  <si>
    <t>Entrevista - Aplicar/Executar</t>
  </si>
  <si>
    <t>Entrevista – Relatório</t>
  </si>
  <si>
    <t>Questionário – Planejar/ Aplicar/Executar</t>
  </si>
  <si>
    <t>Questionário - Relatório</t>
  </si>
  <si>
    <t>Workshop - Planejar</t>
  </si>
  <si>
    <t>Workshop – Aplicar/Executar</t>
  </si>
  <si>
    <t>Workshop – Relatório</t>
  </si>
  <si>
    <t>Proposta para atuação de UX</t>
  </si>
  <si>
    <t>Apresentação de resultados de UX</t>
  </si>
  <si>
    <t>Alterar Diagrama Geral de Procedures (DGP)</t>
  </si>
  <si>
    <t>Elaborar o Diagrama de Transação (DGT).</t>
  </si>
  <si>
    <t>Alterar o Diagrama de Transação (DGT).</t>
  </si>
  <si>
    <t>Elaborar Diagrama Geral de Procedures (DGP).</t>
  </si>
  <si>
    <t>Alterar Diagrama Geral de Procedures (DGP).</t>
  </si>
  <si>
    <t>Por projeto</t>
  </si>
  <si>
    <t>Preencher canvas com proposta de valor.
Entrega: Canvas</t>
  </si>
  <si>
    <t>Por Jornada</t>
  </si>
  <si>
    <t>Observar ou entrevistar e preencher a jornada com até 2 intervenientes
Entrega: Documento Jornada do Usuário</t>
  </si>
  <si>
    <t>Observar ou entrevistar e preencher a jornada de 3 a 4 intervenientes
Entrega: Documento Jornada do Usuário</t>
  </si>
  <si>
    <t>Observar ou entrevistar e preencher a jornada a partir de 5 intervenientes
Entrega: Documento Jornada do Usuário</t>
  </si>
  <si>
    <t>Por Blueprint</t>
  </si>
  <si>
    <t>Observar ou entrevistar e preencher o blueprint com até 2 intervenientes
Entrega: Blueprint</t>
  </si>
  <si>
    <t>Observar ou entrevistar e preencher o blueprint de 3 a 4 intervenientes
Entrega: Blueprint</t>
  </si>
  <si>
    <t>Observar ou entrevistar e preencher o blueprint a partir de 5 intervenientes
Entrega: Blueprint</t>
  </si>
  <si>
    <t>Por Sessão</t>
  </si>
  <si>
    <t>Definir os perfis, recrutar os usuários, criação do roteiro, preparação da atividade e preenchimento do documento de planejamento (objetivo/hipótese/perguntas), pré-teste para validação do roteiro e execução.
Entrega(s): Documento de Planejamento</t>
  </si>
  <si>
    <t>Criar relatório consolidando as informações.
Entrega: Relatório de Grupo Focal</t>
  </si>
  <si>
    <t>Por usuário</t>
  </si>
  <si>
    <t>Criar persona/proto-persona para um perfil de usuário.
Personas são modelos que descrevem usuários criados a partir de dados de pesquisas.
Proto-persona é criado a partir de dados que a empresa possui ou do conhecimento do analista e não é embasado em pesquisas.
Entrega: Documento Persona ou Proto-persona</t>
  </si>
  <si>
    <t>8 a 10 usuários</t>
  </si>
  <si>
    <t>11 a 15 usuários</t>
  </si>
  <si>
    <t>16 a 20 usuários</t>
  </si>
  <si>
    <t>21 a 25 usuários</t>
  </si>
  <si>
    <t>a partir de 26 usuários</t>
  </si>
  <si>
    <t>Definir os perfis, recrutar os participantes, criação do roteiro, preparação da atividade e preenchimento do documento de planejamento (objetivo/hipótese/perguntas), pré-teste da entrevista para validação.</t>
  </si>
  <si>
    <t>Vídeo, telefone ou presencial</t>
  </si>
  <si>
    <t>Criar relatório com 8 a 10 usuários</t>
  </si>
  <si>
    <t>Criar relatório de 11 a 15 usuários</t>
  </si>
  <si>
    <t>Criar relatório de 16 a 20 usuários</t>
  </si>
  <si>
    <t>Criar relatório de 21 a 25 usuários</t>
  </si>
  <si>
    <t>Criar relatório a partir de 26 usuários</t>
  </si>
  <si>
    <t>Por questionário</t>
  </si>
  <si>
    <t>Definir os perfis, preparação da atividade e preenchimento do documento de planejamento (objetivo/hipótese/perguntas), elaborar o questionário, realizar o pré-teste do questionário para validação e aplicação (envio da pesquisa para os usuários).
Relevância estatística deve ser:
Margem de erro – entre 5% à 10%
Nível de confiança – entre 90% à 99%</t>
  </si>
  <si>
    <t>Criar relatório consolidando as informações.</t>
  </si>
  <si>
    <t>Definir os perfis, recrutar os usuários, criação do roteiro, preparação da atividade.</t>
  </si>
  <si>
    <t>Facilitar workshop de 1 dia com 1 facilitador</t>
  </si>
  <si>
    <t>Facilitar workshop de 1 dia com 2 facilitadores ou de 2 dias com 1 facilitador</t>
  </si>
  <si>
    <t>Facilitar workshop de 3 dias com 1 facilitador</t>
  </si>
  <si>
    <t>Facilitar workshop de 2 dias com 2 facilitadores</t>
  </si>
  <si>
    <t>Facilitar workshop de 3 dias com 2 facilitadores</t>
  </si>
  <si>
    <t>Por sessão de apresentação</t>
  </si>
  <si>
    <t>Entendimento, análise e elaboração da proposta de atuação de UX.</t>
  </si>
  <si>
    <t>Elaborar apresentação (PowerPoint ou similar) visando explanar os resultados</t>
  </si>
  <si>
    <t>Alteração de Estrutura banco de dados (dbdict/datadict)</t>
  </si>
  <si>
    <t>Alteração de Design Formulário (format)</t>
  </si>
  <si>
    <t>Alteração Regras Formulário (formatcontrol)</t>
  </si>
  <si>
    <t>Alteração de Regras Tela (displayscreen)</t>
  </si>
  <si>
    <t>Alteração de Botões de tela (displayoption)</t>
  </si>
  <si>
    <t>Alteração de Wizards</t>
  </si>
  <si>
    <t>Alteração de Workflow (demais objetos)</t>
  </si>
  <si>
    <t>Alteração de Web Services</t>
  </si>
  <si>
    <t>5.18.9</t>
  </si>
  <si>
    <t>5.18.10</t>
  </si>
  <si>
    <t>5.18.11</t>
  </si>
  <si>
    <t>5.18.12</t>
  </si>
  <si>
    <t>5.18.13</t>
  </si>
  <si>
    <t>5.18.14</t>
  </si>
  <si>
    <t>5.18.15</t>
  </si>
  <si>
    <t>5.18.16</t>
  </si>
  <si>
    <t>ListDescArt302</t>
  </si>
  <si>
    <t>ListDescArt303</t>
  </si>
  <si>
    <t>ListDescArt304</t>
  </si>
  <si>
    <t>ListDescArt305</t>
  </si>
  <si>
    <t>ListDescArt306</t>
  </si>
  <si>
    <t>ListDescArt307</t>
  </si>
  <si>
    <t>ListDescArt308</t>
  </si>
  <si>
    <t>ListDescArt309</t>
  </si>
  <si>
    <t>Manutenção de até 15 campos</t>
  </si>
  <si>
    <t>Manutenção de 16 a 30 campos</t>
  </si>
  <si>
    <t>Manutenção de mais de 30 campos</t>
  </si>
  <si>
    <t>Manutenção de formatcontrol de formulário com até 10 campos</t>
  </si>
  <si>
    <t>Manutenção de formatcontrol de formulário de 11 a 20 campos</t>
  </si>
  <si>
    <t>Manutenção de formatcontrol de formulário com mais de 21 campos</t>
  </si>
  <si>
    <t>Manutenção de um objeto</t>
  </si>
  <si>
    <t>Manutenção de 2 a 4 objetos</t>
  </si>
  <si>
    <t>Manutenção de mais de 5 objetos</t>
  </si>
  <si>
    <t>Manutenção de até 10 botões</t>
  </si>
  <si>
    <t>Manutenção de 11 a 30 botões</t>
  </si>
  <si>
    <t>Manutenção de mais de 31 botões</t>
  </si>
  <si>
    <t>Manutenção de wizard com até 3 telas</t>
  </si>
  <si>
    <t>Manutenção de wizard com 4 a 6 telas</t>
  </si>
  <si>
    <t>Manutenção de wizard com mais de 7 telas</t>
  </si>
  <si>
    <t>Menu/ScriptLibrary/Triggers/Object/Process/States manutenção de até 4 objetos</t>
  </si>
  <si>
    <t>Menu/ScriptLibrary/Triggers/Object/Process/States manutenção de 5 a 10 objetos</t>
  </si>
  <si>
    <t>Menu/ScriptLibrary/Triggers/Object/Process/States manutenção de mais de 11 objetos</t>
  </si>
  <si>
    <t>Manutenção de até 10 campos</t>
  </si>
  <si>
    <t>Manutenção de mais de 11 campos</t>
  </si>
  <si>
    <t>Criação de Scripts T-REXX</t>
  </si>
  <si>
    <t>5.3.7</t>
  </si>
  <si>
    <t>ListDescArt310</t>
  </si>
  <si>
    <t>Por script</t>
  </si>
  <si>
    <t>Sterling Business Integrator</t>
  </si>
  <si>
    <t>ListAtividade035</t>
  </si>
  <si>
    <t>Criação de mapa de conversão XML/Positional na ferramenta Sterling Business Integrator - Mapa sterling (arquivo .map ou .mxl)</t>
  </si>
  <si>
    <t>Alteração de mapa de conversão XML/Positional na ferramenta Sterling Business Integrator - Mapa sterling (arquivo .map ou .mxl)</t>
  </si>
  <si>
    <t>5.20.1</t>
  </si>
  <si>
    <t>ListDescArt311</t>
  </si>
  <si>
    <t>ListDescArt312</t>
  </si>
  <si>
    <t>5.20.2</t>
  </si>
  <si>
    <t>Por arquivo</t>
  </si>
  <si>
    <t>Possuir duas ou mais características abaixo: - Arquivo com até 79 campos - Arquivo fazendo referência a apenas 1 XSD - Arquivo com até 6 grupos/subgrupos * Caso o arquivo possua apenas 2 características, de complexidades distintas, deverá ser categorizado com a maior. Ex.: Arquivo com 79 campos (baixa) e fazendo referência a 2 XSDs (média), será categorizado como complexidade média.</t>
  </si>
  <si>
    <t>Possuir duas ou mais características abaixo: - Arquivo com 80 até 199 campos - Arquivo fazendo referência a 2 XSDs - Arquivo com 1 regra estendida - Arquivo com 7 a 20 grupos/subgrupos * Caso o arquivo possua apenas 2 características, de complexidades distintas, deverá ser categorizado com a maior. Ex.: Arquivo com 79 campos (baixa) e fazendo referência a 2 XSDs (média), será categorizado como complexidade média.</t>
  </si>
  <si>
    <t>Possuir duas ou mais características abaixo: - Arquivo com 200 ou mais campos - Arquivo fazendo referência a mais 2 XSDs - Arquivo com 2 ou mais regras estendidas - Arquivo mais de 20 grupos/subgrupos * Caso o arquivo possua apenas 2 características, de complexidades distintas, deverá ser categorizado com a maior. Ex.: Arquivo com 79 campos (baixa) e fazendo referência a 2 XSDs (média), será categorizado como complexidade média.</t>
  </si>
  <si>
    <t>ListPlat017</t>
  </si>
  <si>
    <t>Negócios em Inteligência Artificial (NIA)</t>
  </si>
  <si>
    <t>Elaborar query para Inteligência Artificial</t>
  </si>
  <si>
    <t>5.7.27</t>
  </si>
  <si>
    <t>ListDescArt313</t>
  </si>
  <si>
    <t>Objeto/Tabela</t>
  </si>
  <si>
    <t>Até 2 objetos/tabelas contidos/envolvidos na query. Repositório: ALM-GenTI.</t>
  </si>
  <si>
    <t>De 3 até 5 objetos/tabelas contidos/envolvidos na query. Repositório: ALM-GenTI.</t>
  </si>
  <si>
    <t>Acima de 6 objetos/tabelas contidos/envolvidos na query. Repositório: ALM-GenTI.</t>
  </si>
  <si>
    <t>Realizar serviço de integração</t>
  </si>
  <si>
    <t>5.19.9</t>
  </si>
  <si>
    <t>ListDescArt314</t>
  </si>
  <si>
    <t>Analisar e propor solução de integração com base em siglas e serviços disponíveis; Prover informações de integração com base em siglas e serviços disponíveis; Gerar conteúdo para documentação e suporte das siglas e serviços da integração; Entrega/Repositório: detalhamento da solução em tarefa no ALM ou similar, informado na OF.</t>
  </si>
  <si>
    <t>Entregável: nome do módulo/Nome do script de teste Ex.: STTS0001/TSTT0001</t>
  </si>
  <si>
    <t>Curadoria UX Writing</t>
  </si>
  <si>
    <t>ListAtividade036</t>
  </si>
  <si>
    <t>Elaborar pesquisa interna ou externa</t>
  </si>
  <si>
    <t>ListDescArt315</t>
  </si>
  <si>
    <t>Planejar solução de bot</t>
  </si>
  <si>
    <t>ListDescArt316</t>
  </si>
  <si>
    <t>Realizar análise semântica da entrada dos usuários</t>
  </si>
  <si>
    <t>ListDescArt317</t>
  </si>
  <si>
    <t>Criar mapa da jornada do usuário (fluxos lógico, conversacional, ontológico etc.)</t>
  </si>
  <si>
    <t>ListDescArt318</t>
  </si>
  <si>
    <t>Atualizar mapa da jornada do usuário (fluxos lógico, conversacional, ontológico etc.)</t>
  </si>
  <si>
    <t>ListDescArt319</t>
  </si>
  <si>
    <t>Elaborar guia, manual ou tutorial</t>
  </si>
  <si>
    <t>ListDescArt320</t>
  </si>
  <si>
    <t>Revisar e alterar guia, manual ou tutorial</t>
  </si>
  <si>
    <t>ListDescArt321</t>
  </si>
  <si>
    <t>Realizar análise de curadoria</t>
  </si>
  <si>
    <t>ListDescArt322</t>
  </si>
  <si>
    <t>Criar ou atualizar texto de resposta para diálogo, utter ou artefato similar</t>
  </si>
  <si>
    <t>ListDescArt323</t>
  </si>
  <si>
    <t>1.5.1</t>
  </si>
  <si>
    <t>por pesquisa</t>
  </si>
  <si>
    <t>Pesquisar em ferramentas internas ou externas a fim de responder: Pesquisa interna - O que já está implementado - O que o cliente fala sobre o assunto - Como são resolvidas atualmente as demandas para esse assunto Pesquisa externa - A que informações os usuários tem acesso - O que estão falando sobre o assunto Entrega: Relatório consolidado contendo resultados da pesquisa interna ou externa de determinado assunto.</t>
  </si>
  <si>
    <t>1.5.2</t>
  </si>
  <si>
    <t>1.5.3</t>
  </si>
  <si>
    <t>1.5.4</t>
  </si>
  <si>
    <t>1.5.5</t>
  </si>
  <si>
    <t>1.5.6</t>
  </si>
  <si>
    <t>1.5.7</t>
  </si>
  <si>
    <t>1.5.8</t>
  </si>
  <si>
    <t>1.5.9</t>
  </si>
  <si>
    <t>por planejamento</t>
  </si>
  <si>
    <t>Planejamento da solução de bot contendo objetivo, escopo e principais intenções.</t>
  </si>
  <si>
    <t>por relatório</t>
  </si>
  <si>
    <t>Análise semântica a partir do log de entradas dos usuários para uma intenção ou duas entidades, contendo também prévia da intenção (com seus exemplos) ou da entidade (com seus valores e sinônimos). Entrega: Relatório com a análise semântica e prévia da(s) intenção(ões) ou entidade(s)</t>
  </si>
  <si>
    <t>Análise semântica a partir do log de entradas dos usuários para cinco intenções ou dez entidades, contendo também prévia da intenção (com seus exemplos) ou da entidade (com seus valores e sinônimos). Entrega: Relatório com a análise semântica e prévia da(s) intenção(ões) ou entidade(s).</t>
  </si>
  <si>
    <t>Análise semântica a partir do log de entradas dos usuários para dez intenções ou vinte entidades, contendo também prévia da intenção (com seus exemplos) ou da entidade (com seus valores e sinônimos). Entrega: Relatório com a análise semântica e prévia da(s) intenção(ões) ou entidade(s).</t>
  </si>
  <si>
    <t>por mapa/fluxo</t>
  </si>
  <si>
    <t>Representação gráfica (mapa mental) da jornada do usuário contendo as possíveis perguntas, condições, desambiguações e respostas aplicando UX Writing. Entrega: arquivo com o mapa da jornada do usuário.</t>
  </si>
  <si>
    <t>Atualizar textos do mapa da jornada do usuário. Obs: no caso de atualização de mais de 50% do conteúdo, considerar criar um novo mapa, detalhando as alterações efetuadas. Entrega: Evidência da alteração: - justificativa da alteração - mapa anterior - mapa alterado - detalhamento do que foi alterado e data</t>
  </si>
  <si>
    <t>por documento</t>
  </si>
  <si>
    <t>Criar documento de texto com ilustrações (guia, manual, tutorial). Entrega: arquivo com documento elaborado (guia, manual ou tutorial).</t>
  </si>
  <si>
    <t>por revisão</t>
  </si>
  <si>
    <t>por mapa/fluxo 5</t>
  </si>
  <si>
    <t>Revisar/alterar documento de texto com ilustrações (guia, manual, tutorial). Obs: No caso de revisão de mais de 50% do documento original, considerar a criação de um novo, detalhando as alterações efetuadas. Entrega: documento evidenciando as alterações realizadas no guia, manual, tutorial e nova versão final</t>
  </si>
  <si>
    <t>Elaborar relatório analítico voltado à melhoria da conversação que descreva o comportamento dos usuários, estatísticas e métricas, que não sejam gerados automaticamente pelos sistemas e necessitem análise intelectual humana. Entrega: relatório contendo conjunto de análises de comportamento dos usuários, estatísticas e métricas (Relatório Analítico de Curadoria)</t>
  </si>
  <si>
    <t>por texto</t>
  </si>
  <si>
    <t>Criar ou atualizar texto de resposta para diálogo ou utter. Entrega: documento contendo o texto ou a evidência da atualização: - justificativa da alteração - mapa anterior - mapa alterado - detalhamento do que foi alterado e data</t>
  </si>
  <si>
    <t>Curadoria - Design de Diálogo</t>
  </si>
  <si>
    <t>ListAtividade037</t>
  </si>
  <si>
    <t>ListDescArt324</t>
  </si>
  <si>
    <t>ListDescArt325</t>
  </si>
  <si>
    <t>ListDescArt326</t>
  </si>
  <si>
    <t>ListDescArt327</t>
  </si>
  <si>
    <t>ListDescArt328</t>
  </si>
  <si>
    <t>ListDescArt329</t>
  </si>
  <si>
    <t>ListDescArt330</t>
  </si>
  <si>
    <t>ListDescArt331</t>
  </si>
  <si>
    <t>ListDescArt332</t>
  </si>
  <si>
    <t>5.21.1</t>
  </si>
  <si>
    <t>5.21.2</t>
  </si>
  <si>
    <t>5.21.3</t>
  </si>
  <si>
    <t>5.21.4</t>
  </si>
  <si>
    <t>5.21.5</t>
  </si>
  <si>
    <t>5.21.6</t>
  </si>
  <si>
    <t>5.21.7</t>
  </si>
  <si>
    <t>5.21.8</t>
  </si>
  <si>
    <t>5.21.9</t>
  </si>
  <si>
    <t>Criar ou alterar nó de diálogo, história de usuário ou recurso similar</t>
  </si>
  <si>
    <t>Incluir ou alterar artefatos de IA - intenções ou entidades</t>
  </si>
  <si>
    <t>Pesquisa para prospecção de novas ferramentas e metodologias</t>
  </si>
  <si>
    <t>Testes de novas ferramentas e metodologias</t>
  </si>
  <si>
    <t>Gerar dados para relatório</t>
  </si>
  <si>
    <t>Curadoria de interações/entradas de usuários</t>
  </si>
  <si>
    <t>Executar testes manuais de comportamento do bot</t>
  </si>
  <si>
    <t>Produzir relatório de testes do bot</t>
  </si>
  <si>
    <t>Incluir cenário de teste automatizados</t>
  </si>
  <si>
    <t>por nó (pai ou filho) ou história</t>
  </si>
  <si>
    <t>por intenção/entidade</t>
  </si>
  <si>
    <t>por produto</t>
  </si>
  <si>
    <t>por lote</t>
  </si>
  <si>
    <t>por teste</t>
  </si>
  <si>
    <t>por cenário</t>
  </si>
  <si>
    <t>Criar ou alterar um nó de diálogo com condições como entidades, intenções e variáveis de contexto e podendo utilizar recursos de programação como actions, spel, json, javascript, slots, handlers. Entrega: arquivo com documentação do fluxo de diálogo, printscreen de evidência do diálogo criado/alterado. No caso de alteração, detalhar o que foi alterado.</t>
  </si>
  <si>
    <t>Incluir ou alterar intenção ou entidade.</t>
  </si>
  <si>
    <t>Prospectar novas ferramentas e metodologias para aplicação em curadoria. Entrega: relatório contendo introdução, objetivo da pesquisa, detalhamento dos trabalhos e conclusão dos estudos</t>
  </si>
  <si>
    <t>Testar novas ferramentas e metodologias para aplicação em curadoria. Entrega: relatório contendo o objetivo dos testes, evidenciando etapas realizadas, resultados e parecer técnico.</t>
  </si>
  <si>
    <t>Coletar dados para geração de relatórios usando querie de um parâmetro. Entrega: relatório contendo dados obtidos.</t>
  </si>
  <si>
    <t>Até 100 processos de avaliação do comportamento do bot perante as entradas dos usuários, confirmando acertos ou apontando inadequações para correção. Exclusões não são consideradas. Entrega: printscreen do dashboard do NIA ou outra ferramenta de anotação evidenciando a produção no período.</t>
  </si>
  <si>
    <t>Executar um teste simulando 10 entradas de usuário no bot. Entrega: arquivos com printscreen de todos os testes</t>
  </si>
  <si>
    <t>Preencher planilha ou formulário de registro dos testes. Cada teste deve conter, no mínimo, 10 entradas de usuário. Entrega: relatório de registro e resultado de testes.</t>
  </si>
  <si>
    <t>Incluir um cenário de testes automatizados na ferramenta específica Entrega: documento com descrição dos casos de teste e cenários com evidências de inclusão</t>
  </si>
  <si>
    <t>Criação de objetos de Integração e Negócio Java</t>
  </si>
  <si>
    <t>Objeto destinado ao trânsito de dados, podendo conter aplicações de formatações e validações sobre os dados encapsulados. (Exemplo: VO – Value Object, DTO – Data Transfer Object).</t>
  </si>
  <si>
    <t>Quantidade de até 15 dos itens de complexidade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</si>
  <si>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de 16 até 30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</si>
  <si>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acima de 30 a 50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</si>
  <si>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acima de 50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</si>
  <si>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de até 15 dos itens de complexidade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</si>
  <si>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de 16 até 30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Codificações de threads (por thread). - Criação e configuração de módulos de
autenticação para gerenciadores de acesso (por módulo)</t>
  </si>
  <si>
    <t>Quantidade acima de 30 a 50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</si>
  <si>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acima de 50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</si>
  <si>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Criação de objeto de teste automatizado</t>
  </si>
  <si>
    <t>5.7.28</t>
  </si>
  <si>
    <t>5.7.29</t>
  </si>
  <si>
    <t>5.7.30</t>
  </si>
  <si>
    <t>5.7.31</t>
  </si>
  <si>
    <t>5.7.32</t>
  </si>
  <si>
    <t>5.7.33</t>
  </si>
  <si>
    <t>5.7.34</t>
  </si>
  <si>
    <t>5.7.35</t>
  </si>
  <si>
    <t>ListDescArt333</t>
  </si>
  <si>
    <t>ListDescArt334</t>
  </si>
  <si>
    <t>ListDescArt335</t>
  </si>
  <si>
    <t>ListDescArt336</t>
  </si>
  <si>
    <t>ListDescArt337</t>
  </si>
  <si>
    <t>ListDescArt338</t>
  </si>
  <si>
    <t>ListDescArt339</t>
  </si>
  <si>
    <t>ListDescArt340</t>
  </si>
  <si>
    <t>Machine Learning</t>
  </si>
  <si>
    <t>ListPlat018</t>
  </si>
  <si>
    <t>Realizar exploração ou modelagem de dados.</t>
  </si>
  <si>
    <t>Pré-processamento de dados</t>
  </si>
  <si>
    <t>Pesquisa técnica de Modelos e Métodos</t>
  </si>
  <si>
    <t>Parametrização/Confi guração de Modelo</t>
  </si>
  <si>
    <t>Treinamento/Retreina mento de Modelo e Análise de Resultados</t>
  </si>
  <si>
    <t>Planejamento da solução</t>
  </si>
  <si>
    <t>Anotação de dados</t>
  </si>
  <si>
    <t>Realização de oficina sobre Machine Learning</t>
  </si>
  <si>
    <t>Por Modelo Avaliado</t>
  </si>
  <si>
    <t>Por modelo</t>
  </si>
  <si>
    <t>Por Iteração de Treinamento</t>
  </si>
  <si>
    <t>Por cada lote de 1000</t>
  </si>
  <si>
    <t>Por sessão</t>
  </si>
  <si>
    <t>Exploração ou modelagem de dados com objetivo de entender e verificar padrões nos dados. Dataset: Até 100MB Entrega: Código fonte utilizado para a exploração ou modelagem e dados e resultado do processamento em formato markdown/jupyter notebook ou similar disponibilizado repositório corporativo (Git ou similares).</t>
  </si>
  <si>
    <t>Exploração ou modelagem de dados com objetivo de entender e verificar padrões nos dados. Dataset: 101MB a 1GB dados. Entrega: Código fonte utilizado para a exploração ou modelagem e dados e resultado do processamento em formato markdown/jupyter notebook ou similar disponibilizado repositório corporativo (Git ou similares).</t>
  </si>
  <si>
    <t>Exploração ou modelagem de dados com objetivo de entender e verificar padrões nos dados. Dataset: 1,01GB a 10GB dados. Entrega: Código fonte utilizado para a exploração ou modelagem e dados e resultado do processamento em formato markdown/jupyter notebook ou similar disponibilizado repositório corporativo (Git ou similares).</t>
  </si>
  <si>
    <t>Exploração ou modelagem de dados com objetivo de entender e verificar padrões nos dados. Dataset: mais de 10,01GB dados. Entrega: Código fonte utilizado para a exploração ou modelagem e dados e resultado do processamento em formato markdown/jupyter notebook ou similar disponibilizado repositório corporativo (Git ou similares).</t>
  </si>
  <si>
    <t>Criação de rotina/script de processamento de dados para treino, predição ou modelagem de dados. Entrega: Script disponibilizado no repositório corporativo (Git ou similares)</t>
  </si>
  <si>
    <t>Criação de rotina/script para processamento de grandes volumes de dados (mais de 500MB) para treino, predição ou modelagem de dados. Exemplos: utilização processamentos parelelo ou em cluster, Apache Hive, Hadoop, etc. Entrega: Script disponibilizado no repositório corporativo (Git ou similares).</t>
  </si>
  <si>
    <t>Pesquisa de arquiteturas e modelos de Machine Learning disponíveis para utilização. Trata-se de pesquisa e revisão bibliográfica de trabalhos científicos para entender a aplicabilidade de determinada técnica ao problema em questão. Também engloba os testes preliminares de aplicação desses trabalhos científicos, busca e validação de repositórios.</t>
  </si>
  <si>
    <t>Configuração/Parametrização do modelo e seu respectivo script de treino, teste ou predição, em modelos de baixa complexidade como: Regressões, SVM, SVC, KNN, Binary Trees e modelos similares. Entrega: Códigos fonte, scripts e arquivos de configuração disponibilizados no repositório corporativo (Git ou similares).</t>
  </si>
  <si>
    <t>Configuração/Parametrização do modelo e seu respectivo script de treino, teste ou predição, em modelos de média complexidade como: Redes neurais simples densa, XGB, K-means, Random Forest e modelos similares. Entrega: Códigos fonte, scripts e arquivos de configuração disponibilizados no repositório corporativo (Git ou similares).</t>
  </si>
  <si>
    <t>Configuração/Parametrização do modelo e seu respectivo script de treino, teste ou predição, em modelos de alta complexidade como: Redes neurais com até 5 camadas e modelos similares. Entrega: Códigos fonte, scripts e arquivos de configuração disponibilizados no repositório corporativo (Git ou similares).</t>
  </si>
  <si>
    <t>Configuração/Parametrização do modelo e seu respectivo script de treino, teste ou predição, em modelos de muito alta complexidade como: Modelos de Deep Learning e modelos similares. Entrega: Códigos fonte, scripts e arquivos de configuração disponibilizados no repositório corporativo (Git ou similares).</t>
  </si>
  <si>
    <t>Iteração de treinamento e avaliação de modelos de baixa complexidade como: Regressões, SVM, SVC, KNN, Binary Trees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</si>
  <si>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Iteração de treinamento e avaliação de modelos de média complexidade como: Redes neurais simples, XGB, K-means, Random Forest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</si>
  <si>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Iteração de treinamento e avaliação de modelos de alta complexidade como: Redes neurais profundas até 5 camadas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 </t>
  </si>
  <si>
    <t>Iteração de treinamento e avaliação de modelos de muito alta complexidade como: Modelos de Deep Learning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</si>
  <si>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Sessão de planejamento de projeto com entendimento do problema a ser resolvido, definição de objetivos, estratégia de dados, definição da arquitetura de alto nível a ser utilizada, definição de métricas de perfomance do modelo, critérios de sucesso, planejamento de sprints/cronograma. Relatório do planejamento contendo os seguintes dados:  Definição do problema  Objetivo  Estratégia de dados  Modelo geral de arquitetura da solução  Critérios de sucesso  Métricas Entrega: relatório disponibilizado na tarefa do ALM ou similar.</t>
  </si>
  <si>
    <t>Processo de Rotular a base de dados manualmente ou corrigir a rotulação automática a fim de gerar base de treinamento ou validação de modelos de Machine Learning. Entrega: Banco de dados com os rótulos associados a cada registro/entrada de dados em formato de tabela para dados relacionais ou arquivo compactado quando for um banco não relacional como imagens, arquivos, vídeos ou áudios, disponibilizados no ambiente de Big Data e identificados na OF (caminho e nome dos arquivos)</t>
  </si>
  <si>
    <t>Produzir materiais didáticos e códigos fonte e realizar seção de oficina para nivelamento de conhecimento da equipe com detalhamento de arquiteturas/modelos de ML em formato handson e análise de códigos. Entrega: Materiais, códigos e exemplos disponibilizados no repositório corporativo (Git ou similares).</t>
  </si>
  <si>
    <t>Realizar análise e propor solução de segurança</t>
  </si>
  <si>
    <t>5.5.12</t>
  </si>
  <si>
    <t>ListDescArt341</t>
  </si>
  <si>
    <t>Realizar análise e propor solução em sistemas e componentes de segurança e criptografia. Entrega: tarefa ALM(ou similar) contendo relatório descrevendo a situação problema, análise e solução proposta.</t>
  </si>
  <si>
    <t>5.13.7</t>
  </si>
  <si>
    <t>5.13.8</t>
  </si>
  <si>
    <t>5.13.9</t>
  </si>
  <si>
    <t>5.13.10</t>
  </si>
  <si>
    <t>5.13.11</t>
  </si>
  <si>
    <t>5.13.12</t>
  </si>
  <si>
    <t>5.13.13</t>
  </si>
  <si>
    <t>ListDescArt342</t>
  </si>
  <si>
    <t>ListDescArt343</t>
  </si>
  <si>
    <t>ListDescArt344</t>
  </si>
  <si>
    <t>ListDescArt345</t>
  </si>
  <si>
    <t>ListDescArt346</t>
  </si>
  <si>
    <t>ListDescArt347</t>
  </si>
  <si>
    <t>ListDescArt348</t>
  </si>
  <si>
    <t>Módulos– Criação de funcionalidade/Método</t>
  </si>
  <si>
    <t>Módulos– Alteração de funcionalidade/Método</t>
  </si>
  <si>
    <t>Dispositivos – Criação de funcionalidade/Método</t>
  </si>
  <si>
    <t>Dispositivos – Alteração de funcionalidade/Método</t>
  </si>
  <si>
    <t>Transações – Criação de transações</t>
  </si>
  <si>
    <t>Transações – Alteração de transações</t>
  </si>
  <si>
    <t>Arquivos de controle e/ou configuração</t>
  </si>
  <si>
    <t>Por Função ou Método</t>
  </si>
  <si>
    <t>Por iteração/”perna”</t>
  </si>
  <si>
    <t>Por Arquivo</t>
  </si>
  <si>
    <t>Classes de suporte a transações (bbfile, bbstring, bbtk, qrcode, transactionbase, profiles, fieldvalidate, trace, …)</t>
  </si>
  <si>
    <t>Classes de Comunicação, Atualver, Gerente e controladoras de dispositivos(AIO, CRW/MSR, SMC, BCR, RPR/PTR, BDU, EDU, CDR, STU, EPP/PIN, FPU, HRD, CCR/NFC, BIO, FLK, …)</t>
  </si>
  <si>
    <t>Transações (.pot. .cpp, .itd, ...)</t>
  </si>
  <si>
    <t>Arquivos com INIs, Makefiles, scripts, XML, RPMs</t>
  </si>
  <si>
    <t>Gerenciar Paas para Cloud</t>
  </si>
  <si>
    <t>5.17.12</t>
  </si>
  <si>
    <t>ListDescArt349</t>
  </si>
  <si>
    <t>por atendimento</t>
  </si>
  <si>
    <t>No âmbito da PaaS para Cloud, analisar e propor solução para ocorrências (issues) de: - tecnologias Java, JavaScript, TypeScript, Python, Docker, Charts, Yaml, Kubernetes e similares; - aplicações de processamento distribuído, mensageria e persistência de dados em cloud; - build de aplicações (ferramenta Jenkins), deploy de aplicações (ferramenta Argo); - construção de mecanismos de monitoração de aplicações, sob viés das ferramentas Prometheus, Grafana, AlertManager, e linguagem PromQL; Entrega: ocorrências (issues) registradas e atendidas na ferramenta GIT</t>
  </si>
  <si>
    <t>Criação de área de dados (externas) (Book, Local, Global, Parameter)</t>
  </si>
  <si>
    <t>Alteração de área de dados (externas) (Book, Local, Global, Parameter)</t>
  </si>
  <si>
    <t>Criação de tela HTML ou XHTML ou JSP ou XML ou VTL ou XSL ou Swing ou AWT ou XUI ou PHP</t>
  </si>
  <si>
    <t>Alteração de tela HTML ou XHTML ou JSP ou XML ou VTL ou XSL ou Swing ou AWT ou XUI ou PHP</t>
  </si>
  <si>
    <t xml:space="preserve"> Guia - Vrs 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</si>
</sst>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22" x14ac:knownFonts="1">
    <font>
      <sz val="11"/>
      <color theme="1"/>
      <name val="Calibri"/>
      <family val="2"/>
      <scheme val="minor"/>
    </font>
    <font>
      <sz val="11"/>
      <color theme="1"/>
      <name val="Calibri"/>
      <family val="2"/>
      <scheme val="minor"/>
    </font>
    <font>
      <b/>
      <sz val="12"/>
      <color theme="1"/>
      <name val="Arial"/>
      <family val="2"/>
    </font>
    <font>
      <b/>
      <sz val="12"/>
      <color theme="0"/>
      <name val="Arial"/>
      <family val="2"/>
    </font>
    <font>
      <sz val="12"/>
      <color theme="1"/>
      <name val="Arial"/>
      <family val="2"/>
    </font>
    <font>
      <sz val="9"/>
      <color theme="1"/>
      <name val="Arial"/>
      <family val="2"/>
    </font>
    <font>
      <b/>
      <sz val="9"/>
      <color rgb="FFFF0000"/>
      <name val="Arial"/>
      <family val="2"/>
    </font>
    <font>
      <b/>
      <sz val="25"/>
      <color theme="1"/>
      <name val="Arial"/>
      <family val="2"/>
    </font>
    <font>
      <b/>
      <sz val="11"/>
      <color theme="1"/>
      <name val="Calibri"/>
      <family val="2"/>
      <scheme val="minor"/>
    </font>
    <font>
      <sz val="10"/>
      <color rgb="FF000000"/>
      <name val="Arial"/>
      <family val="2"/>
    </font>
    <font>
      <i/>
      <sz val="10"/>
      <color rgb="FF000000"/>
      <name val="Arial"/>
      <family val="2"/>
    </font>
    <font>
      <b/>
      <sz val="8"/>
      <color theme="1"/>
      <name val="Arial"/>
      <family val="2"/>
    </font>
    <font>
      <sz val="11"/>
      <color rgb="FF000000"/>
      <name val="Calibri"/>
      <family val="2"/>
      <scheme val="minor"/>
    </font>
    <font>
      <sz val="12"/>
      <color theme="1"/>
      <name val="Calibri"/>
      <family val="2"/>
      <scheme val="minor"/>
    </font>
    <font>
      <b/>
      <sz val="12"/>
      <color rgb="FF0000CC"/>
      <name val="Calibri"/>
      <family val="2"/>
      <scheme val="minor"/>
    </font>
    <font>
      <b/>
      <sz val="14"/>
      <color theme="0"/>
      <name val="Arial"/>
      <family val="2"/>
    </font>
    <font>
      <b/>
      <sz val="14"/>
      <color theme="1"/>
      <name val="Arial"/>
      <family val="2"/>
    </font>
    <font>
      <b/>
      <sz val="14"/>
      <color rgb="FF0000CC"/>
      <name val="Arial"/>
      <family val="2"/>
    </font>
    <font>
      <b/>
      <sz val="8"/>
      <color rgb="FFFF0000"/>
      <name val="Arial"/>
      <family val="2"/>
    </font>
    <font>
      <b/>
      <sz val="7"/>
      <color rgb="FFFF0000"/>
      <name val="Arial"/>
      <family val="2"/>
    </font>
    <font>
      <sz val="12"/>
      <name val="Arial"/>
      <family val="2"/>
    </font>
    <font>
      <b/>
      <sz val="12"/>
      <color theme="1"/>
      <name val="Calibri"/>
      <family val="2"/>
      <scheme val="minor"/>
    </font>
  </fonts>
  <fills count="8">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249977111117893"/>
        <bgColor indexed="64"/>
      </patternFill>
    </fill>
  </fills>
  <borders count="18">
    <border>
      <left/>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auto="1"/>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rgb="FF000000"/>
      </right>
      <top style="medium">
        <color rgb="FF000000"/>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124">
    <xf numFmtId="0" fontId="0" fillId="0" borderId="0" xfId="0"/>
    <xf numFmtId="0" fontId="0" fillId="0" borderId="0" xfId="0"/>
    <xf numFmtId="0" fontId="0" fillId="0" borderId="0" xfId="0" applyAlignment="1"/>
    <xf numFmtId="0" fontId="0" fillId="0" borderId="2" xfId="0" applyBorder="1"/>
    <xf numFmtId="0" fontId="3" fillId="2" borderId="0" xfId="0" applyFont="1" applyFill="1" applyBorder="1" applyAlignment="1">
      <alignment horizontal="center" vertical="center"/>
    </xf>
    <xf numFmtId="0" fontId="0" fillId="0" borderId="2" xfId="0" applyFill="1" applyBorder="1"/>
    <xf numFmtId="0" fontId="8" fillId="4" borderId="0" xfId="0" applyFont="1" applyFill="1" applyBorder="1" applyAlignment="1">
      <alignment horizontal="center"/>
    </xf>
    <xf numFmtId="0" fontId="0" fillId="0" borderId="0" xfId="0" applyFill="1"/>
    <xf numFmtId="0" fontId="0" fillId="0" borderId="2" xfId="0" applyFill="1" applyBorder="1" applyAlignment="1"/>
    <xf numFmtId="0" fontId="0" fillId="0" borderId="2" xfId="0" applyBorder="1" applyAlignment="1"/>
    <xf numFmtId="0" fontId="9" fillId="0" borderId="2" xfId="0" applyFont="1" applyBorder="1" applyAlignment="1"/>
    <xf numFmtId="0" fontId="0" fillId="0" borderId="7" xfId="0" applyFill="1" applyBorder="1" applyAlignment="1"/>
    <xf numFmtId="0" fontId="0" fillId="0" borderId="2" xfId="0" applyFill="1" applyBorder="1" applyAlignment="1">
      <alignment vertical="center"/>
    </xf>
    <xf numFmtId="0" fontId="0" fillId="0" borderId="2" xfId="0" applyBorder="1" applyAlignment="1">
      <alignment wrapText="1"/>
    </xf>
    <xf numFmtId="0" fontId="8" fillId="5" borderId="5" xfId="0" applyFont="1" applyFill="1" applyBorder="1" applyAlignment="1">
      <alignment horizontal="center" vertical="center"/>
    </xf>
    <xf numFmtId="0" fontId="0" fillId="0" borderId="0" xfId="0" applyAlignment="1">
      <alignment horizontal="center" vertical="center"/>
    </xf>
    <xf numFmtId="0" fontId="9" fillId="0" borderId="2" xfId="0" applyFont="1" applyBorder="1" applyAlignment="1">
      <alignment horizontal="left" vertical="center" wrapText="1"/>
    </xf>
    <xf numFmtId="0" fontId="0" fillId="0" borderId="2" xfId="0" applyFill="1" applyBorder="1" applyAlignment="1">
      <alignment horizontal="left" vertical="center"/>
    </xf>
    <xf numFmtId="0" fontId="0" fillId="0" borderId="2" xfId="0" applyBorder="1" applyAlignment="1">
      <alignment horizontal="left" vertical="center"/>
    </xf>
    <xf numFmtId="0" fontId="0" fillId="0" borderId="0" xfId="0" applyAlignment="1">
      <alignment horizontal="left" vertical="center"/>
    </xf>
    <xf numFmtId="3" fontId="0" fillId="0" borderId="2" xfId="0" applyNumberFormat="1" applyBorder="1"/>
    <xf numFmtId="3" fontId="0" fillId="0" borderId="2" xfId="0" applyNumberFormat="1" applyFill="1" applyBorder="1"/>
    <xf numFmtId="0" fontId="0" fillId="0" borderId="8" xfId="0" applyFill="1" applyBorder="1"/>
    <xf numFmtId="0" fontId="3" fillId="2" borderId="0" xfId="0" applyFont="1" applyFill="1" applyBorder="1" applyAlignment="1">
      <alignment vertical="center"/>
    </xf>
    <xf numFmtId="0" fontId="0" fillId="0" borderId="0" xfId="0" applyFill="1" applyBorder="1" applyAlignment="1"/>
    <xf numFmtId="0" fontId="8" fillId="5" borderId="0" xfId="0" applyFont="1" applyFill="1" applyBorder="1" applyAlignment="1">
      <alignment horizontal="center" vertical="center"/>
    </xf>
    <xf numFmtId="0" fontId="9" fillId="0" borderId="9" xfId="0" applyFont="1" applyBorder="1" applyAlignment="1">
      <alignment vertical="center" wrapText="1"/>
    </xf>
    <xf numFmtId="0" fontId="9" fillId="0" borderId="2" xfId="0" applyFont="1" applyBorder="1" applyAlignment="1">
      <alignment horizontal="center" vertical="center"/>
    </xf>
    <xf numFmtId="0" fontId="9" fillId="0" borderId="2" xfId="0" applyFont="1" applyBorder="1" applyAlignment="1">
      <alignment vertical="center"/>
    </xf>
    <xf numFmtId="0" fontId="0" fillId="0" borderId="2" xfId="0" applyBorder="1" applyAlignment="1">
      <alignment horizontal="left"/>
    </xf>
    <xf numFmtId="0" fontId="0" fillId="0" borderId="0" xfId="0" applyAlignment="1">
      <alignment horizontal="left"/>
    </xf>
    <xf numFmtId="0" fontId="9" fillId="0" borderId="2" xfId="0" applyFont="1" applyBorder="1" applyAlignment="1">
      <alignment horizontal="left" vertical="center"/>
    </xf>
    <xf numFmtId="0" fontId="0" fillId="0" borderId="8" xfId="0" applyBorder="1"/>
    <xf numFmtId="0" fontId="9" fillId="0" borderId="2" xfId="0" applyFont="1" applyFill="1" applyBorder="1" applyAlignment="1">
      <alignment horizontal="left" vertical="center"/>
    </xf>
    <xf numFmtId="0" fontId="8" fillId="4" borderId="8" xfId="0" applyFont="1" applyFill="1" applyBorder="1" applyAlignment="1"/>
    <xf numFmtId="43" fontId="0" fillId="0" borderId="0" xfId="2" applyNumberFormat="1" applyFont="1" applyAlignment="1">
      <alignment horizontal="left" vertical="center"/>
    </xf>
    <xf numFmtId="43" fontId="9" fillId="0" borderId="2" xfId="2" applyNumberFormat="1" applyFont="1" applyBorder="1" applyAlignment="1">
      <alignment horizontal="left" vertical="center"/>
    </xf>
    <xf numFmtId="43" fontId="0" fillId="0" borderId="2" xfId="2" applyNumberFormat="1" applyFont="1" applyBorder="1" applyAlignment="1">
      <alignment horizontal="left" vertical="center"/>
    </xf>
    <xf numFmtId="0" fontId="0" fillId="0" borderId="2" xfId="0" applyBorder="1" applyAlignment="1">
      <alignment horizontal="left" vertical="center" wrapText="1"/>
    </xf>
    <xf numFmtId="164" fontId="4" fillId="0" borderId="0" xfId="0" applyNumberFormat="1" applyFont="1" applyAlignment="1" applyProtection="1">
      <alignment wrapText="1"/>
      <protection hidden="1"/>
    </xf>
    <xf numFmtId="0" fontId="7" fillId="3" borderId="0" xfId="0" applyFont="1" applyFill="1" applyAlignment="1" applyProtection="1">
      <alignment horizontal="center" vertical="center" wrapText="1"/>
      <protection hidden="1"/>
    </xf>
    <xf numFmtId="164" fontId="5" fillId="0" borderId="0" xfId="0" applyNumberFormat="1" applyFont="1" applyAlignment="1" applyProtection="1">
      <alignment vertical="center"/>
      <protection hidden="1"/>
    </xf>
    <xf numFmtId="164" fontId="5" fillId="0" borderId="0" xfId="0" applyNumberFormat="1" applyFont="1" applyAlignment="1" applyProtection="1">
      <alignment vertical="center" wrapText="1"/>
      <protection hidden="1"/>
    </xf>
    <xf numFmtId="0" fontId="0" fillId="0" borderId="0" xfId="0" applyFont="1" applyAlignment="1" applyProtection="1">
      <alignment horizontal="center" vertical="center" wrapText="1"/>
      <protection hidden="1"/>
    </xf>
    <xf numFmtId="0" fontId="0" fillId="0" borderId="0" xfId="0" applyAlignment="1" applyProtection="1">
      <alignment horizontal="center" vertical="center" wrapText="1"/>
      <protection hidden="1"/>
    </xf>
    <xf numFmtId="43" fontId="0" fillId="0" borderId="0" xfId="2" applyFont="1" applyAlignment="1" applyProtection="1">
      <alignment horizontal="center" vertical="center" wrapText="1"/>
      <protection hidden="1"/>
    </xf>
    <xf numFmtId="0" fontId="0" fillId="0" borderId="0" xfId="0" applyAlignment="1" applyProtection="1">
      <alignment wrapText="1"/>
      <protection hidden="1"/>
    </xf>
    <xf numFmtId="0" fontId="11" fillId="3" borderId="0" xfId="0" applyFont="1" applyFill="1" applyAlignment="1" applyProtection="1">
      <alignment horizontal="center" vertical="center" wrapText="1"/>
      <protection hidden="1"/>
    </xf>
    <xf numFmtId="0" fontId="2" fillId="0" borderId="0" xfId="0" applyFont="1" applyBorder="1" applyAlignment="1" applyProtection="1">
      <alignment wrapText="1"/>
      <protection hidden="1"/>
    </xf>
    <xf numFmtId="0" fontId="3" fillId="0" borderId="0" xfId="0" applyFont="1" applyFill="1" applyAlignment="1" applyProtection="1">
      <alignment horizontal="center" vertical="center" wrapText="1"/>
      <protection hidden="1"/>
    </xf>
    <xf numFmtId="0" fontId="0" fillId="0" borderId="0" xfId="0" applyBorder="1" applyAlignment="1" applyProtection="1">
      <alignment wrapText="1"/>
      <protection hidden="1"/>
    </xf>
    <xf numFmtId="0" fontId="8" fillId="4" borderId="5" xfId="0" applyFont="1" applyFill="1" applyBorder="1" applyAlignment="1"/>
    <xf numFmtId="0" fontId="0" fillId="0" borderId="2" xfId="0" applyFill="1" applyBorder="1" applyAlignment="1">
      <alignment vertical="center"/>
    </xf>
    <xf numFmtId="0" fontId="0" fillId="0" borderId="0" xfId="0" applyAlignment="1">
      <alignment horizontal="left" vertical="center" wrapText="1"/>
    </xf>
    <xf numFmtId="0" fontId="12" fillId="0" borderId="0" xfId="0" applyFont="1" applyAlignment="1">
      <alignment vertical="center"/>
    </xf>
    <xf numFmtId="0" fontId="0" fillId="6" borderId="2" xfId="0" applyFill="1" applyBorder="1"/>
    <xf numFmtId="0" fontId="0" fillId="0" borderId="1" xfId="0" applyFill="1" applyBorder="1"/>
    <xf numFmtId="0" fontId="0" fillId="0" borderId="7" xfId="0" applyBorder="1" applyAlignment="1">
      <alignment vertical="center"/>
    </xf>
    <xf numFmtId="0" fontId="0" fillId="0" borderId="2" xfId="0" applyBorder="1" applyAlignment="1">
      <alignment vertical="center"/>
    </xf>
    <xf numFmtId="0" fontId="0" fillId="0" borderId="1" xfId="0" applyFill="1" applyBorder="1" applyAlignment="1"/>
    <xf numFmtId="0" fontId="9" fillId="0" borderId="2" xfId="0" applyFont="1" applyFill="1" applyBorder="1" applyAlignment="1">
      <alignment horizontal="left" vertical="center" wrapText="1"/>
    </xf>
    <xf numFmtId="0" fontId="0" fillId="0" borderId="0" xfId="0" applyAlignment="1" applyProtection="1">
      <alignment horizontal="left" vertical="top" wrapText="1"/>
      <protection hidden="1"/>
    </xf>
    <xf numFmtId="0" fontId="7" fillId="3" borderId="0" xfId="0" applyFont="1" applyFill="1" applyAlignment="1" applyProtection="1">
      <alignment horizontal="left" vertical="top" wrapText="1"/>
      <protection hidden="1"/>
    </xf>
    <xf numFmtId="0" fontId="0" fillId="0" borderId="1" xfId="0" applyFill="1" applyBorder="1" applyAlignment="1">
      <alignment vertical="center"/>
    </xf>
    <xf numFmtId="0" fontId="0" fillId="0" borderId="15" xfId="0" applyFill="1" applyBorder="1" applyAlignment="1"/>
    <xf numFmtId="0" fontId="0" fillId="0" borderId="15" xfId="0" applyBorder="1" applyAlignment="1"/>
    <xf numFmtId="0" fontId="9" fillId="0" borderId="2" xfId="0" applyFont="1" applyFill="1" applyBorder="1" applyAlignment="1"/>
    <xf numFmtId="0" fontId="3" fillId="7" borderId="11" xfId="0" applyFont="1" applyFill="1" applyBorder="1" applyAlignment="1" applyProtection="1">
      <alignment horizontal="center" vertical="center"/>
      <protection hidden="1"/>
    </xf>
    <xf numFmtId="0" fontId="3" fillId="7" borderId="11" xfId="0" applyFont="1" applyFill="1" applyBorder="1" applyAlignment="1" applyProtection="1">
      <alignment horizontal="center" vertical="center" wrapText="1"/>
      <protection hidden="1"/>
    </xf>
    <xf numFmtId="0" fontId="3" fillId="7" borderId="12" xfId="0" applyFont="1" applyFill="1" applyBorder="1" applyAlignment="1" applyProtection="1">
      <alignment horizontal="center" vertical="center" wrapText="1"/>
      <protection hidden="1"/>
    </xf>
    <xf numFmtId="164" fontId="3" fillId="7" borderId="13" xfId="0" applyNumberFormat="1" applyFont="1" applyFill="1" applyBorder="1" applyAlignment="1" applyProtection="1">
      <alignment wrapText="1"/>
      <protection hidden="1"/>
    </xf>
    <xf numFmtId="164" fontId="3" fillId="7" borderId="14" xfId="0" applyNumberFormat="1" applyFont="1" applyFill="1" applyBorder="1" applyAlignment="1" applyProtection="1">
      <alignment wrapText="1"/>
      <protection hidden="1"/>
    </xf>
    <xf numFmtId="164" fontId="3" fillId="7" borderId="13" xfId="0" applyNumberFormat="1" applyFont="1" applyFill="1" applyBorder="1" applyAlignment="1" applyProtection="1">
      <alignment horizontal="left" vertical="top"/>
      <protection hidden="1"/>
    </xf>
    <xf numFmtId="164" fontId="15" fillId="7" borderId="13" xfId="0" applyNumberFormat="1" applyFont="1" applyFill="1" applyBorder="1" applyAlignment="1" applyProtection="1">
      <alignment horizontal="right"/>
      <protection hidden="1"/>
    </xf>
    <xf numFmtId="164" fontId="15" fillId="7" borderId="13" xfId="0" applyNumberFormat="1" applyFont="1" applyFill="1" applyBorder="1" applyAlignment="1" applyProtection="1">
      <alignment horizontal="right" vertical="center"/>
      <protection hidden="1"/>
    </xf>
    <xf numFmtId="0" fontId="18" fillId="3" borderId="0" xfId="0" applyFont="1" applyFill="1" applyAlignment="1" applyProtection="1">
      <alignment horizontal="left" vertical="center"/>
      <protection hidden="1"/>
    </xf>
    <xf numFmtId="0" fontId="19" fillId="3" borderId="0" xfId="0" applyFont="1" applyFill="1" applyAlignment="1" applyProtection="1">
      <alignment horizontal="right" vertical="center"/>
      <protection hidden="1"/>
    </xf>
    <xf numFmtId="164" fontId="2" fillId="7" borderId="10" xfId="0" applyNumberFormat="1" applyFont="1" applyFill="1" applyBorder="1" applyAlignment="1" applyProtection="1">
      <alignment wrapText="1"/>
      <protection hidden="1"/>
    </xf>
    <xf numFmtId="0" fontId="16" fillId="7" borderId="16" xfId="0" applyFont="1" applyFill="1" applyBorder="1" applyAlignment="1" applyProtection="1">
      <alignment wrapText="1"/>
      <protection hidden="1"/>
    </xf>
    <xf numFmtId="43" fontId="17" fillId="0" borderId="17" xfId="2" applyNumberFormat="1" applyFont="1" applyBorder="1" applyAlignment="1" applyProtection="1">
      <alignment horizontal="center" vertical="center" wrapText="1"/>
      <protection hidden="1"/>
    </xf>
    <xf numFmtId="43" fontId="2" fillId="4" borderId="2" xfId="2" applyFont="1" applyFill="1" applyBorder="1" applyAlignment="1" applyProtection="1">
      <alignment horizontal="center" vertical="center" wrapText="1"/>
      <protection hidden="1"/>
    </xf>
    <xf numFmtId="43" fontId="14" fillId="4" borderId="2" xfId="0" applyNumberFormat="1" applyFont="1" applyFill="1" applyBorder="1" applyAlignment="1" applyProtection="1">
      <alignment horizontal="center" vertical="center" wrapText="1"/>
      <protection hidden="1"/>
    </xf>
    <xf numFmtId="0" fontId="13" fillId="3" borderId="2" xfId="0" applyFont="1" applyFill="1" applyBorder="1" applyAlignment="1" applyProtection="1">
      <alignment horizontal="center" vertical="center" wrapText="1"/>
      <protection locked="0"/>
    </xf>
    <xf numFmtId="0" fontId="13" fillId="3" borderId="2" xfId="0" applyFont="1" applyFill="1" applyBorder="1" applyAlignment="1" applyProtection="1">
      <alignment horizontal="left" vertical="center" wrapText="1"/>
      <protection locked="0"/>
    </xf>
    <xf numFmtId="0" fontId="4" fillId="3" borderId="2" xfId="0" applyFont="1" applyFill="1" applyBorder="1" applyAlignment="1" applyProtection="1">
      <alignment horizontal="center" vertical="center" wrapText="1"/>
      <protection locked="0"/>
    </xf>
    <xf numFmtId="0" fontId="20" fillId="3" borderId="2" xfId="0" applyFont="1" applyFill="1" applyBorder="1" applyAlignment="1" applyProtection="1">
      <alignment horizontal="center" vertical="center" wrapText="1"/>
      <protection locked="0"/>
    </xf>
    <xf numFmtId="0" fontId="2" fillId="4" borderId="2" xfId="0" applyFont="1" applyFill="1" applyBorder="1" applyAlignment="1" applyProtection="1">
      <alignment horizontal="center" vertical="center" wrapText="1"/>
      <protection hidden="1"/>
    </xf>
    <xf numFmtId="0" fontId="21" fillId="4" borderId="2" xfId="0" applyFont="1" applyFill="1" applyBorder="1" applyAlignment="1" applyProtection="1">
      <alignment horizontal="left" vertical="top" wrapText="1"/>
      <protection hidden="1"/>
    </xf>
    <xf numFmtId="164" fontId="3" fillId="7" borderId="2" xfId="0" applyNumberFormat="1" applyFont="1" applyFill="1" applyBorder="1" applyAlignment="1" applyProtection="1">
      <alignment horizontal="center" vertical="center" wrapText="1"/>
      <protection hidden="1"/>
    </xf>
    <xf numFmtId="0" fontId="3" fillId="7" borderId="2" xfId="0" applyFont="1" applyFill="1" applyBorder="1" applyAlignment="1" applyProtection="1">
      <alignment horizontal="center" vertical="center" wrapText="1"/>
      <protection hidden="1"/>
    </xf>
    <xf numFmtId="0" fontId="0" fillId="0" borderId="2" xfId="0" applyFill="1" applyBorder="1" applyAlignment="1">
      <alignment wrapText="1"/>
    </xf>
    <xf numFmtId="0" fontId="0" fillId="0" borderId="2" xfId="0" applyBorder="1" applyAlignment="1">
      <alignment horizontal="center" vertical="center"/>
    </xf>
    <xf numFmtId="0" fontId="8" fillId="4" borderId="2" xfId="0" applyFont="1" applyFill="1" applyBorder="1" applyAlignment="1"/>
    <xf numFmtId="0" fontId="0" fillId="0" borderId="2" xfId="0" applyFill="1" applyBorder="1" applyAlignment="1">
      <alignment horizontal="left"/>
    </xf>
    <xf numFmtId="0" fontId="0" fillId="0" borderId="8" xfId="0" applyBorder="1" applyAlignment="1">
      <alignment vertical="center"/>
    </xf>
    <xf numFmtId="0" fontId="0" fillId="0" borderId="8" xfId="0" applyFill="1" applyBorder="1" applyAlignment="1"/>
    <xf numFmtId="0" fontId="9" fillId="0" borderId="8" xfId="0" applyFont="1" applyBorder="1" applyAlignment="1">
      <alignment horizontal="left" vertical="center" wrapText="1"/>
    </xf>
    <xf numFmtId="0" fontId="0" fillId="0" borderId="8" xfId="0" applyFill="1" applyBorder="1" applyAlignment="1">
      <alignment vertical="center"/>
    </xf>
    <xf numFmtId="0" fontId="0" fillId="0" borderId="0" xfId="0" applyAlignment="1">
      <alignment horizontal="center"/>
    </xf>
    <xf numFmtId="3" fontId="0" fillId="0" borderId="1" xfId="0" applyNumberFormat="1" applyFill="1" applyBorder="1"/>
    <xf numFmtId="0" fontId="0" fillId="0" borderId="7" xfId="0" applyFill="1" applyBorder="1" applyAlignment="1">
      <alignment vertical="center"/>
    </xf>
    <xf numFmtId="0" fontId="9" fillId="0" borderId="7" xfId="0" applyFont="1" applyFill="1" applyBorder="1" applyAlignment="1">
      <alignment horizontal="left" vertical="center" wrapText="1"/>
    </xf>
    <xf numFmtId="0" fontId="0" fillId="0" borderId="7" xfId="0" applyFill="1" applyBorder="1"/>
    <xf numFmtId="0" fontId="0" fillId="0" borderId="2" xfId="0" applyBorder="1" applyAlignment="1">
      <alignment horizontal="center"/>
    </xf>
    <xf numFmtId="0" fontId="0" fillId="0" borderId="2" xfId="0" applyFill="1" applyBorder="1" applyAlignment="1">
      <alignment horizontal="center" vertical="center"/>
    </xf>
    <xf numFmtId="0" fontId="0" fillId="0" borderId="2" xfId="0" applyBorder="1" applyAlignment="1">
      <alignment horizontal="center" vertical="center"/>
    </xf>
    <xf numFmtId="0" fontId="0" fillId="0" borderId="0" xfId="0" applyFill="1" applyBorder="1" applyAlignment="1">
      <alignment vertical="center"/>
    </xf>
    <xf numFmtId="0" fontId="9" fillId="0" borderId="8" xfId="0" applyFont="1" applyFill="1" applyBorder="1" applyAlignment="1">
      <alignment horizontal="left" vertical="center" wrapText="1"/>
    </xf>
    <xf numFmtId="0" fontId="0" fillId="0" borderId="2" xfId="0" applyBorder="1" applyAlignment="1">
      <alignment vertical="top" wrapText="1"/>
    </xf>
    <xf numFmtId="0" fontId="0" fillId="0" borderId="2" xfId="0" applyFill="1" applyBorder="1" applyAlignment="1">
      <alignment horizontal="center"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3" fillId="2" borderId="3" xfId="0" applyFont="1" applyFill="1" applyBorder="1" applyAlignment="1">
      <alignment horizontal="center" vertical="center"/>
    </xf>
    <xf numFmtId="0" fontId="3" fillId="2" borderId="0" xfId="0" applyFont="1" applyFill="1" applyBorder="1" applyAlignment="1">
      <alignment horizontal="center" vertical="center"/>
    </xf>
    <xf numFmtId="0" fontId="8" fillId="4" borderId="4" xfId="0" applyFont="1" applyFill="1" applyBorder="1" applyAlignment="1">
      <alignment horizontal="center"/>
    </xf>
    <xf numFmtId="0" fontId="8" fillId="4" borderId="5" xfId="0" applyFont="1" applyFill="1" applyBorder="1" applyAlignment="1">
      <alignment horizontal="center"/>
    </xf>
    <xf numFmtId="0" fontId="3" fillId="2" borderId="6" xfId="0" applyFont="1" applyFill="1" applyBorder="1" applyAlignment="1">
      <alignment horizontal="center" vertical="center"/>
    </xf>
    <xf numFmtId="0" fontId="3" fillId="2" borderId="2" xfId="0" applyFont="1" applyFill="1" applyBorder="1" applyAlignment="1">
      <alignment horizontal="center" vertical="center"/>
    </xf>
    <xf numFmtId="0" fontId="8" fillId="4" borderId="2" xfId="0" applyFont="1" applyFill="1" applyBorder="1" applyAlignment="1">
      <alignment horizontal="center"/>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6" fillId="3" borderId="0" xfId="0" applyFont="1" applyFill="1" applyAlignment="1" applyProtection="1">
      <alignment horizontal="left" vertical="center"/>
      <protection hidden="1"/>
    </xf>
  </cellXfs>
  <cellStyles count="3">
    <cellStyle name="Normal" xfId="0" builtinId="0"/>
    <cellStyle name="Vírgula" xfId="2" builtinId="3"/>
    <cellStyle name="Vírgula 2" xfId="1" xr:uid="{00000000-0005-0000-0000-000002000000}"/>
  </cellStyles>
  <dxfs count="1">
    <dxf>
      <font>
        <color rgb="FF9C0006"/>
      </font>
      <fill>
        <patternFill>
          <bgColor rgb="FFFFC7CE"/>
        </patternFill>
      </fill>
    </dxf>
  </dxfs>
  <tableStyles count="0" defaultTableStyle="TableStyleMedium2" defaultPivotStyle="PivotStyleLight16"/>
  <colors>
    <mruColors>
      <color rgb="FF0000CC"/>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28015</xdr:rowOff>
    </xdr:from>
    <xdr:to>
      <xdr:col>14</xdr:col>
      <xdr:colOff>1</xdr:colOff>
      <xdr:row>0</xdr:row>
      <xdr:rowOff>833718</xdr:rowOff>
    </xdr:to>
    <xdr:pic>
      <xdr:nvPicPr>
        <xdr:cNvPr id="6" name="Imagem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28015"/>
          <a:ext cx="27207882" cy="8057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40</xdr:row>
      <xdr:rowOff>0</xdr:rowOff>
    </xdr:from>
    <xdr:to>
      <xdr:col>7</xdr:col>
      <xdr:colOff>304800</xdr:colOff>
      <xdr:row>41</xdr:row>
      <xdr:rowOff>107952</xdr:rowOff>
    </xdr:to>
    <xdr:sp macro="" textlink="">
      <xdr:nvSpPr>
        <xdr:cNvPr id="1028" name="AutoShape 4" descr="data:image/jpeg;base64,/9j/4QAYRXhpZgAASUkqAAgAAAAAAAAAAAAAAP/sABFEdWNreQABAAQAAABQAAD/4QOBaHR0cDovL25zLmFkb2JlLmNvbS94YXAvMS4wLwA8P3hwYWNrZXQgYmVnaW49Iu+7vyIgaWQ9Ilc1TTBNcENlaGlIenJlU3pOVGN6a2M5ZCI/PiA8eDp4bXBtZXRhIHhtbG5zOng9ImFkb2JlOm5zOm1ldGEvIiB4OnhtcHRrPSJBZG9iZSBYTVAgQ29yZSA1LjYtYzE0MCA3OS4xNjA0NTEsIDIwMTcvMDUvMDYtMDE6MDg6MjEgICAgICAgICI+IDxyZGY6UkRGIHhtbG5zOnJkZj0iaHR0cDovL3d3dy53My5vcmcvMTk5OS8wMi8yMi1yZGYtc3ludGF4LW5zIyI+IDxyZGY6RGVzY3JpcHRpb24gcmRmOmFib3V0PSIiIHhtbG5zOnhtcE1NPSJodHRwOi8vbnMuYWRvYmUuY29tL3hhcC8xLjAvbW0vIiB4bWxuczpzdFJlZj0iaHR0cDovL25zLmFkb2JlLmNvbS94YXAvMS4wL3NUeXBlL1Jlc291cmNlUmVmIyIgeG1sbnM6eG1wPSJodHRwOi8vbnMuYWRvYmUuY29tL3hhcC8xLjAvIiB4bXBNTTpPcmlnaW5hbERvY3VtZW50SUQ9InhtcC5kaWQ6OTQ3MzI2NTctY2Q0MC00ZjViLWFkNWMtYzVmNjc1ZTZhOTRhIiB4bXBNTTpEb2N1bWVudElEPSJ4bXAuZGlkOkNGRDc2RTZCNDcyMTExRTg5RkFFRDMyQjQxRERDNTQzIiB4bXBNTTpJbnN0YW5jZUlEPSJ4bXAuaWlkOkNGRDc2RTZBNDcyMTExRTg5RkFFRDMyQjQxRERDNTQzIiB4bXA6Q3JlYXRvclRvb2w9IkFkb2JlIFBob3Rvc2hvcCBDQyAyMDE4IChNYWNpbnRvc2gpIj4gPHhtcE1NOkRlcml2ZWRGcm9tIHN0UmVmOmluc3RhbmNlSUQ9InhtcC5paWQ6OTQ3MzI2NTctY2Q0MC00ZjViLWFkNWMtYzVmNjc1ZTZhOTRhIiBzdFJlZjpkb2N1bWVudElEPSJ4bXAuZGlkOjk0NzMyNjU3LWNkNDAtNGY1Yi1hZDVjLWM1ZjY3NWU2YTk0YSIvPiA8L3JkZjpEZXNjcmlwdGlvbj4gPC9yZGY6UkRGPiA8L3g6eG1wbWV0YT4gPD94cGFja2V0IGVuZD0iciI/Pv/uAA5BZG9iZQBkwAAAAAH/2wCEAAICAgICAgICAgIDAgICAwQDAgIDBAUEBAQEBAUGBQUFBQUFBgYHBwgHBwYJCQoKCQkMDAwMDAwMDAwMDAwMDAwBAwMDBQQFCQYGCQ0LCQsNDw4ODg4PDwwMDAwMDw8MDAwMDAwPDAwMDAwMDAwMDAwMDAwMDAwMDAwMDAwMDAwMDP/AABEIADIFVgMBEQACEQEDEQH/xADBAAACAwEBAQEBAAAAAAAAAAAAAQIDBAYFBwgJAQEBAQEBAQEAAAAAAAAAAAAAAQMCBAUGEAABAwMBBQQFBwgHAwoHAAABAAIDEQQFBiExQVESYYEyE3GRMxQHoSJCUmI0NbHBciNDUxU28NGCgyQWN2NzZOGSorLDRFQlhQjCk6N0hEVVEQACAQIDBAgFAwMDAwUAAAAAAQIRAyExEkFRcYFhkbHB0TITBPCh4SIzQlIUYnIj8YIFosJD0uKDNBX/2gAMAwEAAhEDEQA/AP7R0CAggFQIAoEAUCAKBAAoN+0IDDeRhzDsWckSRxNyzolrTivO8zFnuYyUACq1gzuJ0rSHAV3LY0G5zQOFEB5dxeNirtqFKnLZzt5kqkhrlKmbkeK6SSY+lKnBpt7BzyC4cV0jpROitMcBRzhsG4Knaie3HBGwDYEO6EyWs9CARlj5oCs3EY4q0FTM68YOKtCVMz8hGOK60DUZH5SMbiulbOdZjkzDBuK7VomswS5rbsK7Vo5czC/MONaFdq0RzMj8rKeJXato51GZ19K7mulBE1FZlnfzVokKi8qZ/ApVDEkLGZ+8FNaFC9uIe6lWqerQukvbgOre1cu8XQWt02w72D1KfyB6Zqj0zECPmD1Ll+4ZfTPYtcHHEQegbFlK82dqB0VvasiAoFhKVTRI3AUGxcFJelAINB2kbEBIgbkBGnTu3ckBJACAEBWTVCCpVAACAaAFSggBra7dwQE6DkgIFvTtG7khB0BQCNEBGiAjSu/cgHTghRbWmo3cQgLW0O1CAWhAKgG07AN5QFR/WHkwbu1CkqClKbOSApfGBtA2cQgKEAICJHJAICqgJICPSBt9aAiVQL8qASAgdqAigBQAgBACARFUA0ADZu70BMUO5ANACAiAXnk1AW9I3UQES3p2t7wgJA13IB0oOaFCgQEQ3qPJvEoQs6W8kBW6MDaBs5ICKAEBOgQDQDCgCgVKFByQgtiAEBMAcEA0BOgQDQDG1AOg5IAQEqBAFEAICYAQDQAgJAVQDoEA0BIbd6AdAgGgBACAmAEAUCAKBAPcgOWzerLLFXTMRZ202e1JOzrt9PWPSZg07pLh7iGW8f25CPshx2LOd1RdFi93xkZzuKLosXuPLg0ne5ueHI67uYco+J4lsdLW3V/CrRw2tL2uo66kb9eQdI+iwLlW3LGePRs+pyrbljPHo2fU74CtAOwAfIAtjY4HSskeTyWpdZzOHu+RuP4TgHHb/wCX45zmF7OfnXBkfs3gNWNhOcnPfguC+p51OKrOTwyXLxZ2nTNcD53VbQH6P7Rw7fqj5V6cI9LJSd3P7Y/N+HaaGRxxtDY2BjW7gFy23mbxgoKiVESoFDoKAoA2DcgMOSyePw1jcZPLXsOOx9qK3F3O4NY2u4dpJ2ADaTuUlJRVXkSUlFVeRw9dR632M970dpCTfJthzGRYfqjfZxOHE/rXD92svuudC+b8O0x+650R+b8O07XF4rG4SwgxeIsYsdj7YHybWFvS0E7S48XOcdpcSSTtJWsYqKojWMVFUWRvdHFNHJDNG2aKVjo5onirXscKOaRxBBoVTo+d6Cc7GXGY0XdSull0oWNwMz69U2Gmc42r6nxGJzXQOP2BzUi9K0buzYeL23mljlguH+uHI6HO6NwGoJ4767tn2eZgFLTUOPkdaZCH9G4jo5w+y/qaeIRqp6Z2ozxee/aeEZdeaY+8wN+IeGZ/3m2Ednmomji+Eltvc0HFhjcfqkpicVuQ/qXz8H8j2cJrDB6mM0GBvGz5C1+/424a+3urQ7qT20obK0/2adq7SWbOV7hTem3i+zj4HSw27WOMjnGWZ3imdv8AQBwCOVcNhpbtKLq8Zb/jI1UC5NREckAAA8EA6AbTu5oDM66t2npD/Nf9SMF5+RdKDMX7iCdE6voxIGW5f7K3EQ+vM7/4W1/KrSKzZNdyWUacfBC93lf7a5eR9SP5g9YqflTUlkh6UpeaT5YfU4KO2t7T4siToDBfaNe1hO2ptsiwuNTyEy7cm7fPuM42oQu4L9Ped+Z3SnptWeZwM7qiMej63cuNNMzv1nPC2q9Oz6gy2a1/mSuM8w3SO3D9Ebgo5bFgjqFlJ6pYvf4LYSnl8mNzwOp5o2NvNx2AJFVZ1duaI127OJOCEQxNZvdve7m47SfWpJ1YtQ0RS+KlTwIrqN9KMuB5b/0m7Wn1VC6WMeBnL7LieyWHPYa6BcHoCgQBQIDFksXjcxZT43LWFvk8fcik9ldRtlid6WuBFRwO8ISUVJUeKPy78ebHP6G+HuTx+jdZXMVpl3RWsej7uQ3N+Ld76Stxc5d7z0Bux8Z6wGV6S1Ro+d7xSt22oSz2beW0+Af+1nK6pxepcrKcLnc3ox1k+LKW9jaS3ccd31N8hzW7A1wAcD07ab+CQcos+f7CNZOsax4VP3M/XWnbYf4jG6oxTh+zfhMns/5sEjflXfqPafVpBZao9f1IM+Jmkwfxi9gA3++4jIRAelxt2pqjuJ6rWU+uL+hoHxT0OOuM6txPmOHzR1yh1a19kY+o+gJWG8v8l5Vj1vsPoG5cntERVALp7UAdPagI7kAIAQGeYfNPELlhnGZJoa4ntXmmYsqx9wA8VdQDgrBhM61l3GGA9S3TNNR5l3kmtBAeuXI5cjmri+MpIDthXNTNyMjY3PIJNQVUQ9q2t42gErtHaR68RiYK7F0dl5vmM3GioqZ35Ror85VE1GSTLt27VaE1HnSZcitHbF2ok1GKTLPO5y6UTnUYX5GYk7StFEmozOup3cSu0kSpWXXD+e1dYExGIJ381aoULBj5n02FXWi6TSzESneCp6iLpNbMI48Fy7pdBsZhBsq1cO6dKBujwrQK0XLul0GtmKjH0Vw7pdBrZjox9Fcu4y6TQ2yjG5oU1stC9tuwfRXOotCYgbyopUUJiNoSpSYYEqBjYoCVRz9KAYFdp3cAgLEAuntQB09qAiR09oQD2c0BAivFCESKIBIBqgEKPvQDDOradyAs6aBAJACArLek1G7iEIGw8UBENqewICZbXuQB0oBEUQENrTUbidoQpPrbvrTsQhChkO3YwcOaAs6e4IBdKARFEBmfFT5w3cQhSrp7UAAV9CAfT3IBdPaoBEUQFZFEAqDmgIkdqAj0qgXT2oBdKAOntUAjsQABVAPp7UAdPagDp7UAqEICdQgEB1HsQFu7YEAIAQEaUNRs5hAS6hz9KAjQv40aN6AvDRSg2U4IB9PagDp7UBU6Om0buKAiBRANAMCvFAMCiAfYhQohA6UAuntQEkBIDcUBJAMCqAdKcUA0AUr2ICXCiAEA+ntQEuSAEBKiAYHegGgJdPagCnagJICXT2oA6e1AHT2oBgUQDQGPIZCwxNnPkcpeQ4+wtW9VxeXDwyNg7XHieA3lSUlFVeRJSUVVnE+/al1gOnCifSWmpPFn7iPpyd2w/wDg7eQEQMcN0ko6vqsG9Y6pXMsFv2vhu5mWqVzLBb9vLcdXg9P4nT1q+0xNoLdsz/NvLhznST3Ep3yzzPJfI883ErSEFBURpCCgqI9np7V2dHF60zFzY4Se2w568zmZY8RiJR4Y7q8PltfXj5beqQ04NWfuG4w6XguL+Knlu3/0wxeVdiPew2EtMHYY/HWpMkOMto7W2c7gyJoaKDhWlSd54rSNIxUVkju1YUKN4vf4bj10NxIAQB+dAcpm9VQ467bhcXZyag1PKwPiwds4N8ph3S3cxq23j7XbT9FrisZ3lF6VjLd47jOdyjosXu8dxkxmkpri9gz2r7yPPZ23PXYWzGluOxxPC0gdWrxuM0lXnh0jYkbTrqm6v5Lh4nMbdXWWL+S4eJ25FSTWvatjYXT2oCm4eYYnObtefmxjm52wLqKqzK9Nwi2s9nFnCaztpMLHiNa2EbpLnSHWMvFGKuucRPQXrKDeY6CdvaynFZXXjq+KGcoenFNfpz6Vt8TvBc2zoI7pk7JLWZjZIJ2mrXseA5rmkb6g1C0SrkbSnGKq3gVUmufF1W9ufobnvHafoj5V1hHpZlSV3PCPzfh2nj5vSGndRtgOTxrTdWf3DK27nW17bHnBdQlsrPQHUPELh45nbswaSpll0Hg+Tr/S+22mb8RMMzfbXLo7PNxN+xMA22uacniNx+sUOaXIf1L5+D+R7WE1vpzOyy2UF46wzFsK3mnslG6zyEPa63lo5w+0zqbyKqTeRV7iG1044M6L3rq2QwyTfap0t9bqLrRTNk9evlTfyXWw8u8k29cduOTR1u9ZoPkT7V0il2W1R+bAWcTiDK59wf8AaOqP+aKD5E1vZgP48X5qy4+GRoaxrR0sAY3kBQLhupsko4LAlQbkKZJJ2tcY4gZ5uMbOH6R3BdKO14IxneSemOL3Lv3HznJQSO+K+jfenB7bjTWcZ5LfADHcWLwD9bvWylS26b13nndpyux9THB4bNnWfUAKAAbANgAXnPcBFUBjDfPuS6v6u12N7ZCNp7gu8o8Tzr/Jcrsj2/Q2hcHoKbiMywvY3Y/xRnk5u0fKuoujMr0NcGlns4jhlE0Uco2dYqRyPEdxUkqOh1bnripby0AnYNpPBQ7OQzmudO4G7bi5bmXKZ+QVg0zionXuQfXcTBFXywfrSFre1dKDeJlO9GLpm9yxZ4/lfETU+2eeH4cYd/8A3e2Md/m5Gn60xDrW2J+y2Vw+sEwXSc/5J/0rrfgvme/gdG6c03LLd42w8zK3IpeZ68kfd5Cf/eXUxdIR9kEN5BRs7hajDFLHftOnaGtHS1oY2teloAFedAoaEg5w3OI9BQEvNl3eY6nKpQVG1oo99B1ACjqCu/mgMxe3sUqCPWOz1pUVF5gUqCJmaOISpKkHTtpv2pUtSHnjmmoVImdvP5VNRKlE1ywNJr8qjkGzgM7kGRh5LqLzXJGE2cJ/mVkMlBJx5rzq7iY+pQ9iLVAkaAJFtG7U79Qbso+Y+KtV0pVJqNMEhcaldop67Jgxq0R0mWe+OpQLqp1UDdyndVdEqUmWd3NdIECyd3PaukQBaTu4FdihZ/DpiDUHarUaSxmIed7aqqRdJpZhXE16VdZdBrjwv2U9Q60GxmHaPohT1C6DYzFMH0QudZdJpbjmN+iFNZdJe2zYOCmotC4W7BwUqKEvJGygClS0JhgAolQHR2KAfT2IAoeSAKFAJACAkEAqFAFCgLmjYEA6IAQAgEdxQFaEBARoUAUPJUBQoUKEIAQFzdwQDIKAj0lCAgA7igKUBNoPSEA0AIUiQaoBUKApIIO5CF7PCEKSQAgIkE8EBEigJO5AYyD/AMqEADYhQQAgIkElAIjmoCpACASASoEgImvBARoVATG5ACAEAkA6cUBFAWN3flQEkA6FAFCgCiAqKAuZtbs70BYAQUBJAFKoBkbNu5AZkA6FASAogGgChQo0IFCgChQBQoCQ3ICVCgGAQgJIAogHRAMAlAFEBJAOhKAYHMICSAN6AdCgJAUQD3oB0KAkKoBoApVAPpPJAcZltXxQX0uC09Z/5k1HGB7xZRSCO2sq7n310athHHpFZDwas5XMaRVX8ZmM7yTosX8ZszWOmIpbyDN6wykOo83bu8yygoGY6wd/wlsSfnDd5snU88C3ckbDbrLF/JcPEzUoVrOSb44LgjszeWx/btcTyqT8gW+iW47/AJNv9x40uYmbM4Qsb5QNB1bzTit42FTE+bc/5KWp6VgbI7tt2wOne6GHcY2NdRxG/qfTd2BcOGnLM3h7hXlWbotyrjxfccs2e1zOuY2tljGM0PaHy21Aa7J5BtNnbDbD/wCovC4yuXuiC/6n4LtNo3bTmkmkkvmzv2yRv8MjXeggr0UaPUpxeTRMCqh0HSeSApuJobSCa6upo7a1t2mS4uZnhkcbBvc5ziAAOZUbSVXkRumZwf8AFM7rH9Xpl8mB02/ZLq6aOlzdN3EY2CQbGnhNIKfUa7evN6k73kwj+7a/7V3vkZapXPLgt/h4nV4XAYrT1mbPE2vu7JX+bdTPcZJ7iU+KWeV5L5Hni5x+Rb27cbapE0jBRVEetQjauzoaAEBld+tumM+hbDrd+m7Y31CpXawjxMJffcS2Rx5vIcszSXW7IxcyPBEkJ2s6SKHrrsoRwUUdryLO7R6Yqr+Mz5bp/K4fQkmS0pqrMWmLt8E5k2lb6/nbDHJirlzvKijMhFXWzw6E7z0hh3FZK4oVjku489qMbb/yPFZbqdB9OiyNjcQxXFpdRXsNwwSQS2zhM17Tuc1zKgg86rVRbVdh6H7iC21fRj2FzZLqT2Vt0D68zqf9FtSrRLNk13JeWNOPgiXu07/bXLqcWRUYPXtPypqSyQ9KcvNLqw+p4+a0hpzUMDIM1iIb/wAk9VtdO6m3MDxufDcNLZY3DgWOCjk2P41vd49eZzf8M15pf52FyLddYdm7CZqVsGTjbygyLW9EtOAnbXnIpgNNyGT1Lc8+vxPXweusFmLwYeV0+B1GBV+mcxH7pe7N5ia4lkzftROeO1HFnUL0ZOmT3PP44HXmtSDs7FDUplnjhp1n5zvBG3a53oAVUWzO5djDPq2lPRcXHtCbeI/smn55H2ncO5dVUcsTPTO55vtW5Z83s5GlkTIWhkbAxo4Bctt5m0IKColRHz/UJbB8QvhpcfSuoc9YdzraGf8A7FaQ8kuRlPC5DmfQlkblNxI6KIuaKyOIZE3m52wLqKqzO7PRGqzyXEcMQhjbHWpb4nc3HaT3lSTq6ltw0RSLVDskGuO4btpQHzS5+ImHhyN7hNM2tzrjNRPq7HYXokht3nxNur17m20FDvDn9X2St3abSbwPDG8oTlCOO1U+ePEP8ua21N87VmoRpvFyb9L6YkeyRzT9G5yj2tmdUbxA2P8ASK51Rjkq8fA20Tn5nRbl4+FDscFpvB6YtHWWn8RbYm2eeqYW7AHyuO98shq+Rx4ueSVm5N5m0LcYKkVQ9V8sUftJWM7C4BFFskrkY5tIp97hOyPrmPDy2OcPXSi60PaZ/wAmDyq+CZnvMg2whfc3jY8fbRislzezR28bRzLnmgCKK3kd6X7etpHDz/FDSfmvt7HORZy6jcGvtMDbXOYkBO6ptGPYPSSutCWx9hi/cSeTXJORD/MWtMjsw+gcqxjqtF3nbu0xMQPAmGI3VwR/YBSsVu7RS7L93yj2VZa3G/FB8cl8+60xHLE0OiwLG3zxI4npLX5Bz+pgAPUCyDaQAdhKeoP40s8K8X217j2DkzzXz/UPVqIHJnmnqDUQOSPNT1Cait2SJ4qeoNRUcg9T1BqIG/f2q6yVIG/k7U1kqZJ72QtO0qOTFT5pqW6mLH0qd6811swmz4zc3N2bg06qE7F5ManlbZ2OCiup+kkOoV6rSZpCrPqVhipS1pINaL2RieiMToocY9o8JWqidqJvZjHupUdy6SOtJsZiid7V1QukvbiaHw7CukXSamYkbPmql0mpmMaPoql0mluPY3glS6SbbNu8toOASooXi2YOCVLQfkNG4JUDEbRwQpLpCgJUCACEKKhQDoUIFEAIAQAgBACAiRtQC7igJdyAaAEAwaFAWHbtCAKHkgFu3oCsklCCogBACAapQQCpXf3ICVEIAq30ckBaEAjVAR9KAVC70ICVOxARLS3aN3JChRAOnYgEdm2iEqVE1QpWa1OxASa4tPZxCAuB6toQBRAB2bTuQFNDIeTAgLKClKbEBmkjIPU0bOIQhVSqAEKJAVOJPDYgI0PJAFDyQCoVAKnYgFRUCogCh5KARB30QBvQBQ8kAUPJABqgFTsQAKg/lCAtG3cgGKjgUBNAVOJO7cgCmzcgAEtNR3hAaGnqFfkQDogGNm1AVucXmg8KAYGzaEAFvLcgI0QDCAaFCiEGKoBoB0PJAFDyQEhuQDQDAQEtyAO5AArVAS9CAR2Ak7ANpKEboeT/ABhgkp5J8rd112+mi39B0Pm//pR1ZYHqe829AfPjodo+cFlpe493rW/3LrIe+W375p9FT+QK6Jbjn+Tb/cSF1DwEjuREbv6k0MfyI7K9TJe8uPhtpnDn0gflITT0oes9kZdX1Dzbg+Gzd/ae0f1ppW8epPZD5oOq8O6CNv6TyfyNSkd41XX+ldf0J0vT9KFnc535wn29Ipde2K62Hl3R8V01v6MY/OSlY7houPOXUh+7ynxXcp/RDW/kCaluHpSec38l3Hl5jIYnAWTsjm8o6zs2uDGvkkd1SPPhjiYwdUj3cGtBJ5LmV1RVXRHM7UYqspPr8DkxYah1jtnbd6L0u/db+YRmb5h+u6pFmxw4CsvaxZuc59C+f07TNe2U800uLq/DtO2xeAwmEs48ficXb2FnFUtgiZsLjvc4mpc47y5xJPFdx+1UWCN17e2soo9B4toGl72xxtHGgC6VWWStwVWkisPuJ9kTTbxfvXj55/Rbw71aJZ4nGqdzy/at7z5LxPIkxIluZGQykMYAZXOFaOdtps9a2V6kcT58/YKVxqLwWdd5bfXEGm8ZeZWZzjj8bbyXN+wnb0xNLnOZ2mlKLC7djpcpYUVT2K2/bRrHFbV3o87RWNmtdP29xkWNdls5LJlsySK0ubw+YY9tdkTemMdjV5vbQlCH3eZ4vi/DI2spSgm6OuJ07rW3d4reM/2QvTre8rsW3nFdRD3K3HhjLOxjnN/IVdbOf41vYqcGzwM7nMfgXW9p5l5f5m/B/hen7Jwlurin0g12xjB9KR5DRzWN73UbdE1WTySzf06cjidtQwUpV3J+J5EGlMrnZYMjra9jufIeJrDSkIEmPtnDax05Ib71K36zh0A+FvFZRtO49V1cIryr/wBT+W5E9Ccl90uVE/8AU7npvf3sL+wsI/IV6/t6TSl1bU+T8RdV4N8MTx9l5B+UJSO9jVdWxPn9A86ceKzf/Zc135wmlbx6s1nB8mmL3mnjgnZ6WE/9WqaOlD16ZxkuXgZbnJNha3yo3SSONAxzXNp6wu4WnLMwv++jbX2qr6cDmMhq7C4Zj/4xl7TEulcXyCWZjZX12BsbCeo03bGkpdcLfmaPJb922nsq6t+FcvmcxlvidFi7NlzjtPZCS1mf5dpdXMXuMdxKTsZD70BPM88BFC+q8tz3MVjRvjh9TdXZxj9qovjfm+TPyD8dsd8TNZZSzzmZ0vJbQYbFGd+GtZH3UmPs3yu6bm8b0t8ozkGgpWjPnALwe5c5urVMMt3E8Xubd2TrJN4dXgfor4G6e+K2htA2NjdYTF3lvc3E19b4e8vpbW9topg3piDmwzwjqILwCRTq2r1WIzjHE+h7S3dtW6UXXifXjrLMWdP438Pc/YtaOqW4sBb5WBo9NrKZT/8ALW+p7Uen1Ws4vtJwfE7QkkjILnUEWGunCvueYimxsg9Iu2RD5VdSC9xDfTjh2nZ2V5Z5GJk+OvIMhDIKsmtpWTNcOYLCQVTVNPI0kEGhFDyQp4mfwmC1BYOsdRY22ydiD1NZdMB8t43Pjfscxw4OaQVY1rgZ3VDT99KdJwYwmudPtLtH5g6gwzB8zTmpZXGdrR9G0yQa6UbNgFw14+0Atft/Vn0HlXqv8fl/qz5fU9TC64wM19FhsvBdaS1RPsbhs41sMtwePutwC6C4HLynk/ZCklJqua6DSy4RdHhJ783z28j6BRzTQggjgsj1EygPm+sWOGsPhLOBsZmslC4/73EXR/7Na2/LLgu0wu+eHF9jPotCsjczN/X3Ln747WrI+158R7hsXbwXE88f8lyuyOC47erIuuZoLW3mu7qeO1tbZpfcXUz2xxxtG0ue9xAaBzJXCVTdumLPmzviG/NOfB8PMDPrJzSWPz73GxwcThsJN9I0mah4W7JPSFv6OnzunRt6vEwd/V5FXpyj1+BQdH3moT1/EDU02oo3bTpHDNkscO37MoY4z3PI+dJ0n6gXWrT5VTpeZg5Rl5pauiOXxxZ0c+Oix9vb2uPxcWJxNpH0WtlbRsigiA30ZGA1tV1aae2rPB76M6p6aR2fCPDyWvtPaeayDL6rxllI2gFl7zHJd/O3fqIy+X1NV9JSeC8DqN69CKTeHKvieafiGb0tGD0ZqXUfWekXMtpLjbWvAmXIutm9J5taU9LpS6n2HTvPam+Lku2iN0U/xSybK2GC0npNjx82W7up8vcMPbHbMgi29kpWctCzcn8j1W1Nr7IwXOpb/k3WF8Sc/wDEXKXDSeo2eGbDh4RXxM6oopbgt9MtVNcNi7zr0/cPNrk6dxfZ/DLR9pMy5k0rY5e9jr03+Ymnyk4r9u9MxUc67WVWJL9EXxbfajuYG3FtEyC2s7e3gjHTHDC7oY0DcA1rQAFxSO82Urq/Suv6FnmXn/hmH+8/5EpHeNd39q6/oTbLd9Mn+FbuH7Ucx2JSO8a7v7V1/Q4AWcnavnaC0J+4yFNA0jGPeRTiE9MaSQx7+Svpl0kxjXHgr6Y0khjDyV9MaSf8LJ4LpWxpIPxNQRRPTGk5TLac85rh01qs52qmcoHBP0XWbq8vjyWPoGPpHb4PS7bfprHu3r0QtUNYW6H0W2xcUbRs7l6FE3UTc2xZWpb6ArQtDSLVg4K0LQsEDRwVFCwRN5IBdAbtps4hCgenggIlAJACAEBAhAJANANANACAaAVOIQBsKAiRRAJACAEAIBoB0QARyQEUBJrqejkgLOpvNAQJLv6kAlSAgAiqgFQqgEKCAEINANAMbEBKoQCoXHbsCFJoAQARUICojp2jdxCpCVW80BU4k7NwQEAEAFAKgQACWbRu4hQpd1tpWqoIbZDyYPlUBICndwQAgBAZ3spVzd3EICo7QhCo7UBFCiQAgBQCQCVAkAkAKAidm0IB1CARNdgQDpRAHoCASAQNDUIC3qHNAImvoQCQAgClUBIGm7vQF4e2m+iAgXdZoNjeJQEqU3IAQEwNnpQESKehARQDAQDQokITG5ANACAEBMCiAaASAlwCAf8AQoBhAVzuY2GQvNGlpGzea7KDtXUVVmd1pQdTmnY+5j6TIAxhIDpK1pU02r1K6nkfDl7K5HPBHuMgktw1rY2XMbRTwhsg79xXnclLoPqxtStKiSkuSf1NkU8Uh6GnpeN8Th0uHcVy4tG0LsZYLPdky5cmob0BYgBACAYBJAAqTwQHD3msJr+7uMNoiyj1Dk7Z5iyGVkcW4mweN4nuG182Qfuoqu+sWLhzrhExd2rpDF/JfG414bSEFletzubvZNS6nDSG5i6aGstg7fHZW4qy3Z+jV5+k4pGFHV4ssbVHV4v4y3HXkgAucQANpJ3Ls0bpizL58k2y1ZVvG4fUM7hvcu9KWZh6sp/jXN5ct5OO2a1wkkcZpv3j+H6I3BRy2LI6hZSep4ve+7cWyyCGJ8hFSNjW8ydgHeVIqrod3J6IthbxGKIBxrI4l8rubnbSrJ1ZLUNEaPPN8TjdWAZjJac0i0dcWQuP4pnG8BYY5zZAx3ZLOY2do6l4vcffKNvfi+EfF0Jc+5qPN8EdbI19u988QL43nquIRz4vaOfML3J6sHmcSi7T1Ry2rvXeamvY9gka4GMjq667KcSTwXDVMzeMlJVWRwkmoslqSSSy0QI/cmOMd7rS4Z12cZGxzbKPZ71IOdfLad5duXjd+V10s5bZbP8Ab+5/Iyc3LCHX4bz3sFpzHYBtw+2827yN8Q7KZu7d5t5dOG4yyEDYPotbRreAC2tWI2q0xbzbzfx1HcIKPE95bHYvSgAlkcbppXiOJnileQ1o9JNAmQOMufiHpOKZ1pY38moL9uz3DCwyZCSp2DqdAHRt27PnOC8/8q28IvU/6cfoYS9zbi6Vq+jEoOV19lhTFaatNM27919nbjzrgA8RZ2ZcARyfMFVO7LKKXF9y8SOV2flWldOfUeTk9IzzQG61jrvIXEAq67bbSR4iwiiArJ1GI+b07PpSrtQlRuc3RbvtXj8zyX/ap01Sbbeb2Lac/gbGKeLq+GWmLHHW0oIu9cZa3q2U7QXWbJP8RcO+29zY+1y4jJN/4opL93htfYcWLL01guNcnw+KHX2Wn9LaXtslqfLTT5DK4+2kny+o8k7rvGxMaXPbEG9LIWGlGsiDW8Nq10+l97del4/HA3t2rNG2sVnsa+Ogu0fp2R2Iv8nno5Y8vrRzrzO2ZeT5UEzPLgsjWtRDAQw/a6jxUtN0bksXn4Hdv2321bab6fkQ0Ab2DE3emrq/e/I6Ku34eUyNa4yW0bQ+xmOwE+ZbuZt5gq2pKmlrFYC1CdGteWGS5fI7ql63c+GT0tc38hK1+3pNaXVti+TRXMJp43w3VjDdwyCkkTnB7HDta9tClI7w5XNsU+fijjL34f6GvZX3E2ireyu5BR19jme5zD0SWb4nKaFvRi1Hbba4fRnjSaZms5nQ6e1rqjC0AZDFcXbclbx8x5N/FO//AKdVqrWFWeSfuqT0wclx8Gmy/wB3+Ilg8zQ6m09qjpoIYspj7mwkHM+baySsB9ESlHlQ1UknqclJ9Kapw/0LjrXVtj1fxX4eTXkbaD3jA5K2veo8SIbkWcgHcSp6TNf5qWa6n40MWU+Ifw4y1jNitaY+8x9hLRs9lqTD3LLcu7JDFJFUfWD/AEFVWprFFfvLE1ST60eVi5IbIF/wt+JOKz2PipXReayDb63a07mW16x77q27Gv8AMaPqhdOLfmi+KIrsI+Sa4N9+a+Z1Vj8ScQy7hxGrbSfQudnIZBZ5ZzPdLl3/AAmQYTbzV4Dqa/7AXLsyzWK+NhpD3ltujdHxXbkc18Wtb6R0re/DeXO6jsMVLFqi3uiyaYdYs3Wt3BNN0Nq7ywZWgupRd2LU5aqJ5HHuPcW4uL1LzdzO9y+tdN4nFszFzmrKHFXETZLbLunj92e2QVYY39VJK12BtSeC5t2JSeRz7j38LeCxe/YcFf8AxJyEloDpfFW+HxAAH+eNZS/wqxId+0gtJXR3NxXeC7y2n6xC1VhV+547lizhe60xUbaqt7wXzzOQgvdFZm7ivM7nct8ZMvBIDFa47GXF9i7aXe3yLWCNtgzbufK+R3HrWjUorBaV0uj8TNN3HWUq8Fq/9vafRm5jXeRaxuJ+GxsIg3phudU5SG2bH07APc7Bt2+lNw+asHoX6upd7obq1KX6W/7n3KprbgfiTkR/5lrrH6dgNCLPTuJY57ebfecg+eo7REFy521lFvi/A3Vu5+5JdC8fAzXPwt05c+Q/UF9nNYO89gLc3lLieEtcdrTbROht6dnlrqN+WNElhsRjfsRoqtv7lm/hHY6f09gNNtkscJg8fhmwj9WbK2igc6JxqOpzGguodm0rO5JyxbNfbxVtuFMsuHxgdKSXbzX0rI9Jmfa2zzV0DK/WAofWKLpTa2mUrFuWcUVm06dsNxNFyHV1j1Oqrr3pHPoU8smude0j03rN0sUw5PaWn1tr+RKxFLqyafFU7A8+4b7S0ce2Nwf8hoU0rYx6s1nB8mn4B77b7nudCeUjS38oTQx/JhtdOKoaWzRGKWQSs6ABV/UKbxxXOlmnqRpWqpxMos2fVWek6oL3Ro2UTShQYtm8ldIoS93byShaEvIbyVoKEfIaOCUAeU3klAHljklAUvtmPrUKUJQyfw6ImvQFNJNJqjtmMAo2itC0NIbQKlLUA0AIBqgi7wlAUoAQAgBACAR3ICCAaAaAEA6V3oCJFEAkAIAQAgBACAEAUVAqU2KAaAEAIAQBwVBFCDUAIBqgEKNCDQDQAgHRUEKKFLm7ghBoBUQoqIQDShVBmQoIQdEBFw21QEeCASFBAXtoWhCEqbEAkKIhQFZIoSdyAxoBFCCQCQokAKAgRRAAVAiKoCBFEAkAKAEAIAQDp61QCgEqAUBIDigJIBIBIUSEGN6AtbuQFg3IBoAQAOOz0oBIAQEfyoUsohAQEmoBoBgVQDI5KAY3KgSAYHqQEuxAI7Np7ygMsQ94lE59jH93bzPF5/Mu39qptPPD/LLW8ll4+BrkY2Rj43eF4IPeuU6OptOKkmntK7Z7nxAP9pGTHJ6W7K9+9WSozixJyjjmsHyLXwxzCkjA6nhPEeg7wopNZHU7cZ+ZFXRcw+zf7wz93IaOHod/Wuqp54Gem5Dyuq3PPr8SbLmN7uh1YZf3T9h7uB7lHFnUb0W6PB7maFyakmjigPEz2pMPpq3hnytyWSXb/Kx2PgY6a7u5f3dvbsq+R3oFBxICjdDidxQWJy38J1LrL5+p3S6Y02/azSVnN/jbpp//AKN3EfmNI3wwnsc87ly03mZ6ZXPNgt23m+5HfWNjZ460t7DHWkNhY2jBHa2duxscUbRuDWtAAXaVDZJJURJ1zVxjt2efINhI2Mb6Xf1LtR2vAxd6rpBVfyXFiFsXkPun+c4bWxjZG30Dj3pqpkFZ1YzdejZ1eJrXBuCAyH9fcgb4rXa7tkI2eoLvKPE87/yXOiPb9DYASQBtJ2BcHoOF0nTL5DUOr3Hriylx/DcG7lj8e50Yc3slnMj+0dK8ntvvlK7vdF/bHxdWZW/ublyXBHRZnP4vT9vHPkpnCS5f5WPsYWGW5upeEcELaue70bBvJAW16/C0qy25La+CO5TUczjn4HMajJu9UQnH6fe7zBoe3k6jIN4ffzMNJDxMLD0fWL1krU/c/mwjsjv/AL3t4LDfU8crco/dT7dse/xR9Ft2wthiZbMYy3YwNt44mhrGsAoGtaKAAcgvVp04Hsi00msjzstn8HgmB2Zy9pjK+BlxK1j3bNzWE9Tj2AVWV2/bteeSXESnGObOf/zjNfimm9MZbOA+C+mjGNszsqD5130OLTzbG5Y/y3P8cJS6fKuuXgcepXypv5dplezXOTcWT5jHaejNa2uItzf3IHDquroMiaeBpEV2rXuJ+aSguhVfW/Awlek3RPHdHH5vATPh7h7t7Z88671FK3aDlrmS8A212RHpgbQ7umMKr2lrOVZv+p1+WXyJ/HlPzvv+fgjtrOytLGJtvY2sdrC3Y2GFgY0egNAC9HRsPTbtRt+VUOTvNYtuLqfE6SsTqnLwOMd1JG/y8dZuG/3q8o5oI/dxhz+wb15Ze4q9Ntan8lxfcsSO7V0ji/l1mWx0e7J5AZXWd83U97ZPBssf5fl4u0kG0mC1JcHubs/WSlzuXTuXa9vWjuOr3fpXLvZjCGu45Sxpgt1dp3Nt811zH9SUkeh4Dl6ZbH0GlnByjufbicHqWBmqdS4nSTPuOJEWb1TMNtWsefcLR3D9bMwyuB+jH9peeUtUlDZm+5HF62rslHasa9iO8Fw9jxHd0a5x+ZOPA8/mPYvQ41xR2rri6XOvY/BnGZIfwDXeEzA+ZYaxg/gOV5C9tw+4x8h7XN82Kva0LB/bJPfh4Fl9s09+HPYfQVobAgKJZGRMfI80awVP5gPSqlV0OZzUIts818BYz357B7014lfTg0bCwehq0UqvTsPHK04r1WvurXlu6j1QagEGoIqD2LI9ydSTWvd4Wl3oFUKeDlNVaZwQDszqTF4kOJA97vIYSSN4o94Kqi3kjOVyMc2j5dls/wDBzUhPVpdmuZmP+c/F6env3Bx+kbhlu1m3n5i2jG4ttOZ55Tsz2auCqcnfaO/iNldWWnfhtqvB464P+KgyOoobCxmYd3VaXMuSaQPq+SFqrmOMk+VfAwlajTCDS6WkvnU/IPxP/wDbT8Xn5a3yWHxTtXY65jENtHaXbZnWDGklsBM7LQCMVqDGwMHIL6Fn3dtKjdH8cT5V32dyTrFVXxwOu0v8H/iToCzxt7q3RGT1bY2EFbGbC5yUe5xPNXQCC3glnjFSamLYd6svcW5ukZJPpRI+zuKOtxbXRuPvmis3o11yH4r4P22eyrBSV9rf47L5WJtaUlZkpYbvfu6owV5LsZUxnTrS+WB9CxJReEFJcnJePUfZ4/ipgYwYshg9VYJluOmZ15gb0ww0+i6S2ZOwAepeV+2lvT5o90PeQlv6maLX4s/DS72M1xibZ1aeVeziyfX9C6ETvkUftrq/S+3sO17m0/1Ls7TtLLKYvJMY/G5OzyDJRWN1rcRTdQPLocarFxazRspJ5MuvWPYyHqaWnz4thFPpKwzfAx9xkv7l2kLoFnRdNHzrevWBxjPiHdvVhjhvF9aaTWzs2+JqBBAINQRUFcG6dRoAQAgBAB2ih2g7wUBBttbkvf5EfWAKO6RzC61PeZ+jCtdKrwJrk0Ee7vQC9SAPUgIoBHu70AvUgD1ICKAPUoA48FQWnd9FCkG9ygGhBqgFAQfw/OqCB7kBFACAEAIBHu70A0AvUgF/UgHwQDQAgI+pAHqQB6kAepAI93cgEgBUDQD5ehQB6kAepAHqQCKoBAM7kIL1KAPUqB+pAP1IUPUgHy3IQPUgGO5AB7u5Cj9SEBvHd3ICapRIA9SEIScNyAjw4ICHqQCQAdyAid3BAR9SAX9aAsj3lAWlAL+mxAJClMm7+pQFXDggKj3dyEIoCJ4oBIUEA+W5AQ57lABVIQPd3oUXqQB6lAMIBepAHqQBwKoEeCgBUAO7vUBId3cgGgH6kAue5Ci9SEGN3BASbvQFyAYQD9SAie7uQokAHuQDHchCX9NqAPUgJBAWt3fR70BEdygJ+pAIoBBUD5925ACAz3n3ab9Hh+fs5ruHmRh7n8cvj46TQzwt8O4eHd3di5ZtHJFg7u9Qpmg+8Xm7xM3bvD+VdyyRha88+XYax/Si4NxoDLe/d3ex/vvzdq7t5nn915NnPuCx+7t9p/e7+7sS5mPa+TbzPOg/H5fxrxN9p+G+EeHs59q4NV5tvcfLtGf6r633+yH4/wDjX/pv/Acu1crM89r8su/Pl/Sfch3Lo9ZiyH3f9pv/AGe7+32LS1meX3n49vLv6DRbewj9nu/ZeDuXMszWz5FlyyL1yaggJDhu70BjsvZP3e1k3+LxHxdq7nmef23lfF9u3pDI/h2S8f3Sf2PtfZu9n9rl2rK55XwZvLJngaC/knR/sfwiy9l4PYt/oe1Yez/BD+1dhxZ8keCOPwH+quqv/tWfjH3/AP8ASv8Ag/rfaXlsf/bnw/V5v9n9HeZw/K+/Pl0H1vivqHoPmuu/we7/AJm9q7+U9/hPi+z9ZeT/AJPyLz/7M+fQfPhlPPP9OXLvOL+En3h38sbm+P8AmHefvH2183/i8/0f9/M79ty/7j7blNw9tv8A7H9tfobefxUe9yWfdzNVr7CP2W79l4O5cSzPRZ8iy5ZF438Fyanzj4sfyZd/ivtG/hG//wDM/wCH/edi8X/IfhefLv6N5h7jybeXf0HSaO/lbB/g/wB2b+Bfh39x2c+1b+2/HHLL9OXI0teVZcsj2rL2Lv8AeyenxHf2r0zzM/beV8X2jj+93X6MX5Cj8qEPyy4LvOK0b/MHxN3fzBH7b7x9xt/F/sv3XZVeSz5p8e5fCLa80+Pd8UO6ufu83svCfaeDvXqjmdXvI8ueR86+IP8AJlp7T8bwu/7x+JW/3f7f1eyqz9z3rtPLH8CzzWeeezuPqMnjfu8R3eldHuIIDBeb7Td7du/w7jv/ADdq7ht4Hn9x+n+5cPjd0mt/hd4dx37u9cI3lkzFcfhVv7f2P/6/227+lF3PzMxsfijwPxdr775F/qf7c/zP+Eb+H2efYtIcjwXs/wBfPI+i/Cz2k3+kfjb+Effv7X2vzqT5m/t/9nLM/UMm5vj3Dxbu7sWJ9A8O7++Qbv772P8AZ+0toeV/DPn+4/LHv8vLpNd990n/AER4fSN/Zz7Fxb8yPR7r8Uvj4W80u9i7w+zO7w7vyLlZmkvK+B+dfjr+DY3+SvZs/mD8c9mfw77f1F7vbeZ+bllzPn3vxR8uSz83LuPY+CX4bb/zx4W/zb4/CPu/+x+qnutvl5fGZjY/KvN38+g+vao+6N/BeP8AMf3fuXit57eR9e5y5n4v1x+K3n+inH8N/E/7v7fJfXs5f+TuPk3s/wDx8sznNH+0d/rB7eP+V/uXi/JyWtz/AOPLbmYLZ581lkft7SP4ba/zL4D/ADJ7f++Xxruezkfat+XbzOtg+6W/sfD+z/pu5LifmZPbfijw+PoS9S5NhHuQEhuQETvQCQE2+CT0D8oQH//Z">
          <a:extLst>
            <a:ext uri="{FF2B5EF4-FFF2-40B4-BE49-F238E27FC236}">
              <a16:creationId xmlns:a16="http://schemas.microsoft.com/office/drawing/2014/main" id="{00000000-0008-0000-0100-000004040000}"/>
            </a:ext>
          </a:extLst>
        </xdr:cNvPr>
        <xdr:cNvSpPr>
          <a:spLocks noChangeAspect="1" noChangeArrowheads="1"/>
        </xdr:cNvSpPr>
      </xdr:nvSpPr>
      <xdr:spPr bwMode="auto">
        <a:xfrm>
          <a:off x="4876800" y="781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7</xdr:col>
      <xdr:colOff>298076</xdr:colOff>
      <xdr:row>0</xdr:row>
      <xdr:rowOff>0</xdr:rowOff>
    </xdr:from>
    <xdr:to>
      <xdr:col>9</xdr:col>
      <xdr:colOff>1479176</xdr:colOff>
      <xdr:row>0</xdr:row>
      <xdr:rowOff>797859</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1450170" y="0"/>
          <a:ext cx="4112559" cy="797859"/>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707"/>
  <sheetViews>
    <sheetView topLeftCell="U1" zoomScale="85" zoomScaleNormal="85" workbookViewId="0">
      <pane ySplit="2" topLeftCell="A705" activePane="bottomLeft" state="frozen"/>
      <selection activeCell="AB1" sqref="AB1"/>
      <selection pane="bottomLeft" activeCell="V722" sqref="V722"/>
    </sheetView>
  </sheetViews>
  <sheetFormatPr defaultRowHeight="15" x14ac:dyDescent="0.25"/>
  <cols>
    <col min="1" max="1" width="36.140625" bestFit="1" customWidth="1"/>
    <col min="2" max="2" width="14.85546875" style="1" bestFit="1" customWidth="1"/>
    <col min="3" max="3" width="9.140625" customWidth="1"/>
    <col min="4" max="4" width="16" style="1" bestFit="1" customWidth="1"/>
    <col min="5" max="5" width="41" bestFit="1" customWidth="1"/>
    <col min="6" max="6" width="27.5703125" bestFit="1" customWidth="1"/>
    <col min="8" max="8" width="15.5703125" style="1" bestFit="1" customWidth="1"/>
    <col min="9" max="9" width="83.28515625" style="2" customWidth="1"/>
    <col min="10" max="10" width="14" style="2" bestFit="1" customWidth="1"/>
    <col min="11" max="11" width="30.5703125" style="19" bestFit="1" customWidth="1"/>
    <col min="13" max="14" width="14" style="1" bestFit="1" customWidth="1"/>
    <col min="15" max="15" width="14" style="1" customWidth="1"/>
    <col min="16" max="16" width="8.5703125" style="2" customWidth="1"/>
    <col min="17" max="17" width="14" style="2" customWidth="1"/>
    <col min="18" max="18" width="30.5703125" style="2" bestFit="1" customWidth="1"/>
    <col min="19" max="19" width="9.140625" style="1"/>
    <col min="20" max="20" width="12.140625" bestFit="1" customWidth="1"/>
    <col min="21" max="21" width="11.42578125" bestFit="1" customWidth="1"/>
    <col min="23" max="23" width="13.42578125" style="1" bestFit="1" customWidth="1"/>
    <col min="24" max="24" width="51.85546875" style="30" bestFit="1" customWidth="1"/>
    <col min="25" max="25" width="9.140625" style="1"/>
    <col min="26" max="26" width="15.42578125" bestFit="1" customWidth="1"/>
    <col min="27" max="27" width="37.140625" bestFit="1" customWidth="1"/>
    <col min="29" max="29" width="9.140625" style="1"/>
    <col min="30" max="30" width="23.42578125" style="1" bestFit="1" customWidth="1"/>
    <col min="31" max="31" width="14" bestFit="1" customWidth="1"/>
    <col min="32" max="32" width="14.140625" bestFit="1" customWidth="1"/>
    <col min="33" max="33" width="16.5703125" style="1" customWidth="1"/>
    <col min="34" max="34" width="51.85546875" style="15" bestFit="1" customWidth="1"/>
    <col min="35" max="35" width="9.140625" style="35"/>
    <col min="36" max="36" width="51.140625" style="2" customWidth="1"/>
  </cols>
  <sheetData>
    <row r="1" spans="1:37" ht="15.75" x14ac:dyDescent="0.25">
      <c r="A1" s="114" t="s">
        <v>24</v>
      </c>
      <c r="B1" s="115"/>
      <c r="D1" s="115" t="s">
        <v>2</v>
      </c>
      <c r="E1" s="115"/>
      <c r="F1" s="118"/>
      <c r="H1" s="115" t="s">
        <v>86</v>
      </c>
      <c r="I1" s="115"/>
      <c r="J1" s="115"/>
      <c r="K1" s="121" t="s">
        <v>687</v>
      </c>
      <c r="L1" s="23"/>
      <c r="M1" s="23"/>
      <c r="N1" s="23"/>
      <c r="O1" s="23"/>
      <c r="P1" s="1"/>
      <c r="Q1" s="119" t="s">
        <v>672</v>
      </c>
      <c r="R1" s="119"/>
      <c r="T1" s="119" t="s">
        <v>691</v>
      </c>
      <c r="U1" s="119"/>
      <c r="W1" s="119" t="s">
        <v>801</v>
      </c>
      <c r="X1" s="119"/>
      <c r="Z1" s="119" t="s">
        <v>277</v>
      </c>
      <c r="AA1" s="119"/>
      <c r="AE1" s="119" t="s">
        <v>799</v>
      </c>
      <c r="AF1" s="119"/>
      <c r="AG1" s="4"/>
    </row>
    <row r="2" spans="1:37" x14ac:dyDescent="0.25">
      <c r="A2" s="116" t="s">
        <v>48</v>
      </c>
      <c r="B2" s="117"/>
      <c r="D2" s="92" t="s">
        <v>57</v>
      </c>
      <c r="E2" s="92"/>
      <c r="F2" s="92"/>
      <c r="H2" s="51" t="s">
        <v>87</v>
      </c>
      <c r="I2" s="51"/>
      <c r="J2" s="51"/>
      <c r="K2" s="122"/>
      <c r="L2" s="14" t="s">
        <v>25</v>
      </c>
      <c r="M2" s="25"/>
      <c r="N2" s="25" t="s">
        <v>691</v>
      </c>
      <c r="O2" s="25" t="s">
        <v>813</v>
      </c>
      <c r="P2" s="1"/>
      <c r="Q2" s="120" t="s">
        <v>673</v>
      </c>
      <c r="R2" s="120"/>
      <c r="T2" s="120" t="s">
        <v>692</v>
      </c>
      <c r="U2" s="120"/>
      <c r="W2" s="120" t="s">
        <v>802</v>
      </c>
      <c r="X2" s="120"/>
      <c r="Z2" s="120" t="s">
        <v>749</v>
      </c>
      <c r="AA2" s="120"/>
      <c r="AE2" s="34"/>
      <c r="AF2" s="34" t="s">
        <v>691</v>
      </c>
      <c r="AG2" s="6" t="s">
        <v>853</v>
      </c>
      <c r="AH2" s="6" t="s">
        <v>277</v>
      </c>
    </row>
    <row r="3" spans="1:37" x14ac:dyDescent="0.25">
      <c r="A3" s="5" t="s">
        <v>52</v>
      </c>
      <c r="B3" s="5" t="s">
        <v>58</v>
      </c>
      <c r="C3" s="7"/>
      <c r="D3" s="109" t="s">
        <v>58</v>
      </c>
      <c r="E3" s="5" t="s">
        <v>0</v>
      </c>
      <c r="F3" s="5" t="s">
        <v>90</v>
      </c>
      <c r="G3" s="7"/>
      <c r="H3" s="52" t="s">
        <v>90</v>
      </c>
      <c r="I3" s="8" t="s">
        <v>6</v>
      </c>
      <c r="J3" s="8" t="s">
        <v>674</v>
      </c>
      <c r="K3" s="60" t="s">
        <v>35</v>
      </c>
      <c r="L3" s="5" t="s">
        <v>276</v>
      </c>
      <c r="M3" s="5" t="s">
        <v>477</v>
      </c>
      <c r="N3" s="5" t="s">
        <v>693</v>
      </c>
      <c r="O3" s="5" t="s">
        <v>803</v>
      </c>
      <c r="P3" s="24"/>
      <c r="Q3" s="8" t="s">
        <v>674</v>
      </c>
      <c r="R3" s="16" t="s">
        <v>35</v>
      </c>
      <c r="S3" s="7"/>
      <c r="T3" s="5" t="s">
        <v>693</v>
      </c>
      <c r="U3" s="3" t="s">
        <v>35</v>
      </c>
      <c r="W3" s="3" t="s">
        <v>803</v>
      </c>
      <c r="X3" s="29" t="s">
        <v>35</v>
      </c>
      <c r="Z3" s="3" t="s">
        <v>750</v>
      </c>
      <c r="AA3" s="3" t="s">
        <v>714</v>
      </c>
      <c r="AC3" s="5" t="s">
        <v>276</v>
      </c>
      <c r="AD3" s="5" t="str">
        <f>CONCATENATE(AE3,"_",AF3,"_",AG3)</f>
        <v>ListDescArt001_N/A_N/A</v>
      </c>
      <c r="AE3" s="5" t="s">
        <v>477</v>
      </c>
      <c r="AF3" s="5" t="s">
        <v>35</v>
      </c>
      <c r="AG3" s="5" t="s">
        <v>35</v>
      </c>
      <c r="AH3" s="27" t="s">
        <v>7</v>
      </c>
      <c r="AI3" s="36">
        <v>1</v>
      </c>
      <c r="AJ3" s="8" t="s">
        <v>35</v>
      </c>
    </row>
    <row r="4" spans="1:37" x14ac:dyDescent="0.25">
      <c r="A4" s="5" t="s">
        <v>51</v>
      </c>
      <c r="B4" s="5" t="s">
        <v>59</v>
      </c>
      <c r="C4" s="7"/>
      <c r="D4" s="109"/>
      <c r="E4" s="5" t="s">
        <v>1</v>
      </c>
      <c r="F4" s="5" t="s">
        <v>91</v>
      </c>
      <c r="G4" s="7"/>
      <c r="H4" s="52"/>
      <c r="I4" s="8" t="s">
        <v>88</v>
      </c>
      <c r="J4" s="8" t="s">
        <v>674</v>
      </c>
      <c r="K4" s="60" t="s">
        <v>35</v>
      </c>
      <c r="L4" s="5" t="s">
        <v>278</v>
      </c>
      <c r="M4" s="5" t="s">
        <v>478</v>
      </c>
      <c r="N4" s="5" t="s">
        <v>693</v>
      </c>
      <c r="O4" s="5" t="s">
        <v>803</v>
      </c>
      <c r="P4" s="24"/>
      <c r="Q4" s="8" t="s">
        <v>675</v>
      </c>
      <c r="R4" s="17" t="s">
        <v>292</v>
      </c>
      <c r="S4" s="7"/>
      <c r="T4" s="109" t="s">
        <v>694</v>
      </c>
      <c r="U4" s="3" t="s">
        <v>44</v>
      </c>
      <c r="W4" s="110" t="s">
        <v>804</v>
      </c>
      <c r="X4" s="31" t="s">
        <v>805</v>
      </c>
      <c r="Z4" s="3" t="s">
        <v>751</v>
      </c>
      <c r="AA4" s="3" t="s">
        <v>735</v>
      </c>
      <c r="AC4" s="5" t="s">
        <v>278</v>
      </c>
      <c r="AD4" s="5" t="str">
        <f t="shared" ref="AD4:AD16" si="0">CONCATENATE(AE4,"_",AF4,"_",AG4)</f>
        <v>ListDescArt002_N/A_N/A</v>
      </c>
      <c r="AE4" s="5" t="s">
        <v>478</v>
      </c>
      <c r="AF4" s="5" t="s">
        <v>35</v>
      </c>
      <c r="AG4" s="5" t="s">
        <v>35</v>
      </c>
      <c r="AH4" s="27" t="s">
        <v>7</v>
      </c>
      <c r="AI4" s="36">
        <v>4</v>
      </c>
      <c r="AJ4" s="8" t="s">
        <v>35</v>
      </c>
    </row>
    <row r="5" spans="1:37" x14ac:dyDescent="0.25">
      <c r="A5" s="5" t="s">
        <v>50</v>
      </c>
      <c r="B5" s="5" t="s">
        <v>60</v>
      </c>
      <c r="C5" s="7"/>
      <c r="D5" s="109"/>
      <c r="E5" s="3" t="s">
        <v>1084</v>
      </c>
      <c r="F5" s="3" t="s">
        <v>1088</v>
      </c>
      <c r="G5" s="7"/>
      <c r="H5" s="52"/>
      <c r="I5" s="8" t="s">
        <v>8</v>
      </c>
      <c r="J5" s="8" t="s">
        <v>674</v>
      </c>
      <c r="K5" s="60" t="s">
        <v>35</v>
      </c>
      <c r="L5" s="5" t="s">
        <v>26</v>
      </c>
      <c r="M5" s="5" t="s">
        <v>479</v>
      </c>
      <c r="N5" s="5" t="s">
        <v>693</v>
      </c>
      <c r="O5" s="5" t="s">
        <v>803</v>
      </c>
      <c r="P5" s="24"/>
      <c r="Q5" s="8" t="s">
        <v>676</v>
      </c>
      <c r="R5" s="17" t="s">
        <v>76</v>
      </c>
      <c r="S5" s="7"/>
      <c r="T5" s="109"/>
      <c r="U5" s="3" t="s">
        <v>689</v>
      </c>
      <c r="W5" s="110"/>
      <c r="X5" s="31" t="s">
        <v>806</v>
      </c>
      <c r="Z5" s="3" t="s">
        <v>752</v>
      </c>
      <c r="AA5" s="3" t="s">
        <v>742</v>
      </c>
      <c r="AC5" s="5" t="s">
        <v>26</v>
      </c>
      <c r="AD5" s="5" t="str">
        <f t="shared" si="0"/>
        <v>ListDescArt003_N/A_N/A</v>
      </c>
      <c r="AE5" s="5" t="s">
        <v>479</v>
      </c>
      <c r="AF5" s="5" t="s">
        <v>35</v>
      </c>
      <c r="AG5" s="5" t="s">
        <v>35</v>
      </c>
      <c r="AH5" s="27" t="s">
        <v>7</v>
      </c>
      <c r="AI5" s="36">
        <v>0.5</v>
      </c>
      <c r="AJ5" s="8" t="s">
        <v>35</v>
      </c>
    </row>
    <row r="6" spans="1:37" x14ac:dyDescent="0.25">
      <c r="A6" s="5" t="s">
        <v>49</v>
      </c>
      <c r="B6" s="5" t="s">
        <v>61</v>
      </c>
      <c r="C6" s="7"/>
      <c r="D6" s="109"/>
      <c r="E6" s="5" t="s">
        <v>1497</v>
      </c>
      <c r="F6" s="5" t="s">
        <v>1498</v>
      </c>
      <c r="G6" s="7"/>
      <c r="H6" s="52"/>
      <c r="I6" s="8" t="s">
        <v>117</v>
      </c>
      <c r="J6" s="8" t="s">
        <v>674</v>
      </c>
      <c r="K6" s="60" t="s">
        <v>35</v>
      </c>
      <c r="L6" s="5" t="s">
        <v>27</v>
      </c>
      <c r="M6" s="5" t="s">
        <v>480</v>
      </c>
      <c r="N6" s="52" t="s">
        <v>694</v>
      </c>
      <c r="O6" s="5" t="s">
        <v>803</v>
      </c>
      <c r="P6" s="24"/>
      <c r="Q6" s="8" t="s">
        <v>677</v>
      </c>
      <c r="R6" s="18" t="s">
        <v>304</v>
      </c>
      <c r="S6" s="7"/>
      <c r="T6" s="109"/>
      <c r="U6" s="3" t="s">
        <v>690</v>
      </c>
      <c r="W6" s="110"/>
      <c r="X6" s="31" t="s">
        <v>807</v>
      </c>
      <c r="Z6" s="3" t="s">
        <v>753</v>
      </c>
      <c r="AA6" s="3" t="s">
        <v>716</v>
      </c>
      <c r="AC6" s="5" t="s">
        <v>27</v>
      </c>
      <c r="AD6" s="5" t="str">
        <f t="shared" si="0"/>
        <v>ListDescArt004_Baixa_N/A</v>
      </c>
      <c r="AE6" s="5" t="s">
        <v>480</v>
      </c>
      <c r="AF6" s="3" t="s">
        <v>44</v>
      </c>
      <c r="AG6" s="5" t="s">
        <v>35</v>
      </c>
      <c r="AH6" s="27" t="s">
        <v>7</v>
      </c>
      <c r="AI6" s="36">
        <v>2</v>
      </c>
      <c r="AJ6" s="28" t="s">
        <v>9</v>
      </c>
    </row>
    <row r="7" spans="1:37" x14ac:dyDescent="0.25">
      <c r="A7" s="5" t="s">
        <v>55</v>
      </c>
      <c r="B7" s="5" t="s">
        <v>62</v>
      </c>
      <c r="C7" s="7"/>
      <c r="D7" s="109"/>
      <c r="E7" s="56" t="s">
        <v>1668</v>
      </c>
      <c r="F7" s="5" t="s">
        <v>1669</v>
      </c>
      <c r="G7" s="7"/>
      <c r="H7" s="52"/>
      <c r="I7" s="8" t="s">
        <v>12</v>
      </c>
      <c r="J7" s="8" t="s">
        <v>674</v>
      </c>
      <c r="K7" s="60" t="s">
        <v>35</v>
      </c>
      <c r="L7" s="5" t="s">
        <v>28</v>
      </c>
      <c r="M7" s="5" t="s">
        <v>481</v>
      </c>
      <c r="N7" s="52" t="s">
        <v>695</v>
      </c>
      <c r="O7" s="5" t="s">
        <v>803</v>
      </c>
      <c r="P7" s="24"/>
      <c r="Q7" s="8" t="s">
        <v>678</v>
      </c>
      <c r="R7" s="18" t="s">
        <v>341</v>
      </c>
      <c r="S7" s="7"/>
      <c r="T7" s="109" t="s">
        <v>695</v>
      </c>
      <c r="U7" s="3" t="s">
        <v>44</v>
      </c>
      <c r="W7" s="110"/>
      <c r="X7" s="31" t="s">
        <v>808</v>
      </c>
      <c r="Z7" s="3" t="s">
        <v>754</v>
      </c>
      <c r="AA7" s="3" t="s">
        <v>746</v>
      </c>
      <c r="AC7" s="5"/>
      <c r="AD7" s="5" t="str">
        <f t="shared" si="0"/>
        <v>ListDescArt004_Média_N/A</v>
      </c>
      <c r="AE7" s="5" t="s">
        <v>480</v>
      </c>
      <c r="AF7" s="3" t="s">
        <v>689</v>
      </c>
      <c r="AG7" s="5" t="s">
        <v>35</v>
      </c>
      <c r="AH7" s="27" t="s">
        <v>7</v>
      </c>
      <c r="AI7" s="36">
        <v>4</v>
      </c>
      <c r="AJ7" s="28" t="s">
        <v>10</v>
      </c>
    </row>
    <row r="8" spans="1:37" x14ac:dyDescent="0.25">
      <c r="A8" s="5" t="s">
        <v>56</v>
      </c>
      <c r="B8" s="5" t="s">
        <v>63</v>
      </c>
      <c r="C8" s="7"/>
      <c r="D8" s="93" t="s">
        <v>59</v>
      </c>
      <c r="E8" s="5" t="s">
        <v>64</v>
      </c>
      <c r="F8" s="5" t="s">
        <v>92</v>
      </c>
      <c r="G8" s="7"/>
      <c r="H8" s="52"/>
      <c r="I8" s="8" t="s">
        <v>15</v>
      </c>
      <c r="J8" s="8" t="s">
        <v>674</v>
      </c>
      <c r="K8" s="60" t="s">
        <v>35</v>
      </c>
      <c r="L8" s="5" t="s">
        <v>29</v>
      </c>
      <c r="M8" s="5" t="s">
        <v>482</v>
      </c>
      <c r="N8" s="5" t="s">
        <v>693</v>
      </c>
      <c r="O8" s="5" t="s">
        <v>803</v>
      </c>
      <c r="P8" s="24"/>
      <c r="Q8" s="8" t="s">
        <v>679</v>
      </c>
      <c r="R8" s="5" t="s">
        <v>342</v>
      </c>
      <c r="S8" s="7"/>
      <c r="T8" s="109"/>
      <c r="U8" s="3" t="s">
        <v>690</v>
      </c>
      <c r="W8" s="110"/>
      <c r="X8" s="31" t="s">
        <v>809</v>
      </c>
      <c r="Z8" s="3" t="s">
        <v>755</v>
      </c>
      <c r="AA8" s="3" t="s">
        <v>743</v>
      </c>
      <c r="AC8" s="5"/>
      <c r="AD8" s="5" t="str">
        <f t="shared" si="0"/>
        <v>ListDescArt004_Alta_N/A</v>
      </c>
      <c r="AE8" s="5" t="s">
        <v>480</v>
      </c>
      <c r="AF8" s="3" t="s">
        <v>690</v>
      </c>
      <c r="AG8" s="5" t="s">
        <v>35</v>
      </c>
      <c r="AH8" s="27" t="s">
        <v>7</v>
      </c>
      <c r="AI8" s="36">
        <v>6</v>
      </c>
      <c r="AJ8" s="28" t="s">
        <v>11</v>
      </c>
    </row>
    <row r="9" spans="1:37" x14ac:dyDescent="0.25">
      <c r="A9" s="7"/>
      <c r="B9" s="7"/>
      <c r="C9" s="7"/>
      <c r="D9" s="93" t="s">
        <v>60</v>
      </c>
      <c r="E9" s="5" t="s">
        <v>65</v>
      </c>
      <c r="F9" s="5" t="s">
        <v>93</v>
      </c>
      <c r="G9" s="7"/>
      <c r="H9" s="52"/>
      <c r="I9" s="8" t="s">
        <v>18</v>
      </c>
      <c r="J9" s="8" t="s">
        <v>674</v>
      </c>
      <c r="K9" s="60" t="s">
        <v>35</v>
      </c>
      <c r="L9" s="5" t="s">
        <v>30</v>
      </c>
      <c r="M9" s="5" t="s">
        <v>483</v>
      </c>
      <c r="N9" s="52" t="s">
        <v>695</v>
      </c>
      <c r="O9" s="5" t="s">
        <v>803</v>
      </c>
      <c r="P9" s="24"/>
      <c r="Q9" s="8" t="s">
        <v>680</v>
      </c>
      <c r="R9" s="18" t="s">
        <v>379</v>
      </c>
      <c r="S9" s="7"/>
      <c r="T9" s="109" t="s">
        <v>696</v>
      </c>
      <c r="U9" s="5" t="s">
        <v>697</v>
      </c>
      <c r="W9" s="110"/>
      <c r="X9" s="31" t="s">
        <v>810</v>
      </c>
      <c r="Z9" s="3" t="s">
        <v>756</v>
      </c>
      <c r="AA9" s="3" t="s">
        <v>729</v>
      </c>
      <c r="AC9" s="5" t="s">
        <v>28</v>
      </c>
      <c r="AD9" s="5" t="str">
        <f t="shared" si="0"/>
        <v>ListDescArt005_Baixa_N/A</v>
      </c>
      <c r="AE9" s="5" t="s">
        <v>481</v>
      </c>
      <c r="AF9" s="3" t="s">
        <v>44</v>
      </c>
      <c r="AG9" s="5" t="s">
        <v>35</v>
      </c>
      <c r="AH9" s="27" t="s">
        <v>7</v>
      </c>
      <c r="AI9" s="36">
        <v>0.2</v>
      </c>
      <c r="AJ9" s="28" t="s">
        <v>13</v>
      </c>
    </row>
    <row r="10" spans="1:37" ht="15.75" thickBot="1" x14ac:dyDescent="0.3">
      <c r="A10" s="7"/>
      <c r="B10" s="7"/>
      <c r="C10" s="7"/>
      <c r="D10" s="104" t="s">
        <v>61</v>
      </c>
      <c r="E10" s="5" t="s">
        <v>66</v>
      </c>
      <c r="F10" s="5" t="s">
        <v>94</v>
      </c>
      <c r="G10" s="7"/>
      <c r="H10" s="52"/>
      <c r="I10" s="8" t="s">
        <v>89</v>
      </c>
      <c r="J10" s="8" t="s">
        <v>674</v>
      </c>
      <c r="K10" s="60" t="s">
        <v>35</v>
      </c>
      <c r="L10" s="5" t="s">
        <v>31</v>
      </c>
      <c r="M10" s="5" t="s">
        <v>484</v>
      </c>
      <c r="N10" s="52" t="s">
        <v>694</v>
      </c>
      <c r="O10" s="5" t="s">
        <v>803</v>
      </c>
      <c r="P10" s="24"/>
      <c r="Q10" s="8" t="s">
        <v>681</v>
      </c>
      <c r="R10" s="18" t="s">
        <v>386</v>
      </c>
      <c r="S10" s="7"/>
      <c r="T10" s="109"/>
      <c r="U10" s="5" t="s">
        <v>44</v>
      </c>
      <c r="W10" s="110"/>
      <c r="X10" s="31" t="s">
        <v>811</v>
      </c>
      <c r="Z10" s="3" t="s">
        <v>757</v>
      </c>
      <c r="AA10" s="3" t="s">
        <v>723</v>
      </c>
      <c r="AC10" s="5"/>
      <c r="AD10" s="5" t="str">
        <f t="shared" si="0"/>
        <v>ListDescArt005_Alta_N/A</v>
      </c>
      <c r="AE10" s="5" t="s">
        <v>481</v>
      </c>
      <c r="AF10" s="3" t="s">
        <v>690</v>
      </c>
      <c r="AG10" s="5" t="s">
        <v>35</v>
      </c>
      <c r="AH10" s="27" t="s">
        <v>7</v>
      </c>
      <c r="AI10" s="36">
        <v>2</v>
      </c>
      <c r="AJ10" s="28" t="s">
        <v>14</v>
      </c>
    </row>
    <row r="11" spans="1:37" ht="15.75" thickBot="1" x14ac:dyDescent="0.3">
      <c r="A11" s="7"/>
      <c r="B11" s="7"/>
      <c r="C11" s="7"/>
      <c r="D11" s="104"/>
      <c r="E11" s="5" t="s">
        <v>67</v>
      </c>
      <c r="F11" s="5" t="s">
        <v>95</v>
      </c>
      <c r="G11" s="7"/>
      <c r="H11" s="52"/>
      <c r="I11" s="8" t="s">
        <v>39</v>
      </c>
      <c r="J11" s="8" t="s">
        <v>674</v>
      </c>
      <c r="K11" s="60" t="s">
        <v>35</v>
      </c>
      <c r="L11" s="5" t="s">
        <v>32</v>
      </c>
      <c r="M11" s="5" t="s">
        <v>485</v>
      </c>
      <c r="N11" s="52" t="s">
        <v>695</v>
      </c>
      <c r="O11" s="5" t="s">
        <v>803</v>
      </c>
      <c r="P11" s="24"/>
      <c r="Q11" s="8" t="s">
        <v>682</v>
      </c>
      <c r="R11" s="18" t="s">
        <v>405</v>
      </c>
      <c r="S11" s="7"/>
      <c r="T11" s="109"/>
      <c r="U11" s="5" t="s">
        <v>689</v>
      </c>
      <c r="W11" s="110" t="s">
        <v>820</v>
      </c>
      <c r="X11" s="31" t="s">
        <v>815</v>
      </c>
      <c r="Z11" s="3" t="s">
        <v>758</v>
      </c>
      <c r="AA11" s="3" t="s">
        <v>711</v>
      </c>
      <c r="AC11" s="5" t="s">
        <v>29</v>
      </c>
      <c r="AD11" s="5" t="str">
        <f t="shared" si="0"/>
        <v>ListDescArt006_N/A_N/A</v>
      </c>
      <c r="AE11" s="5" t="s">
        <v>482</v>
      </c>
      <c r="AF11" s="5" t="s">
        <v>35</v>
      </c>
      <c r="AG11" s="5" t="s">
        <v>35</v>
      </c>
      <c r="AH11" s="27" t="s">
        <v>16</v>
      </c>
      <c r="AI11" s="36">
        <v>3</v>
      </c>
      <c r="AJ11" s="28" t="s">
        <v>17</v>
      </c>
      <c r="AK11" s="26"/>
    </row>
    <row r="12" spans="1:37" x14ac:dyDescent="0.25">
      <c r="A12" s="53"/>
      <c r="B12" s="7"/>
      <c r="C12" s="7"/>
      <c r="D12" s="104"/>
      <c r="E12" s="5" t="s">
        <v>53</v>
      </c>
      <c r="F12" s="5" t="s">
        <v>96</v>
      </c>
      <c r="G12" s="7"/>
      <c r="H12" s="52"/>
      <c r="I12" s="8" t="s">
        <v>43</v>
      </c>
      <c r="J12" s="8" t="s">
        <v>674</v>
      </c>
      <c r="K12" s="60" t="s">
        <v>35</v>
      </c>
      <c r="L12" s="5" t="s">
        <v>33</v>
      </c>
      <c r="M12" s="5" t="s">
        <v>486</v>
      </c>
      <c r="N12" s="52" t="s">
        <v>695</v>
      </c>
      <c r="O12" s="5" t="s">
        <v>803</v>
      </c>
      <c r="P12" s="24"/>
      <c r="Q12" s="8" t="s">
        <v>683</v>
      </c>
      <c r="R12" s="18" t="s">
        <v>416</v>
      </c>
      <c r="S12" s="7"/>
      <c r="T12" s="109"/>
      <c r="U12" s="5" t="s">
        <v>690</v>
      </c>
      <c r="W12" s="110"/>
      <c r="X12" s="31" t="s">
        <v>816</v>
      </c>
      <c r="Z12" s="3" t="s">
        <v>759</v>
      </c>
      <c r="AA12" s="3" t="s">
        <v>739</v>
      </c>
      <c r="AC12" s="5" t="s">
        <v>30</v>
      </c>
      <c r="AD12" s="5" t="str">
        <f t="shared" si="0"/>
        <v>ListDescArt007_Baixa_N/A</v>
      </c>
      <c r="AE12" s="5" t="s">
        <v>483</v>
      </c>
      <c r="AF12" s="3" t="s">
        <v>44</v>
      </c>
      <c r="AG12" s="5" t="s">
        <v>35</v>
      </c>
      <c r="AH12" s="27" t="s">
        <v>19</v>
      </c>
      <c r="AI12" s="36">
        <v>40</v>
      </c>
      <c r="AJ12" s="28" t="s">
        <v>20</v>
      </c>
    </row>
    <row r="13" spans="1:37" x14ac:dyDescent="0.25">
      <c r="A13" s="53"/>
      <c r="B13" s="7"/>
      <c r="C13" s="7"/>
      <c r="D13" s="104"/>
      <c r="E13" s="5" t="s">
        <v>54</v>
      </c>
      <c r="F13" s="5" t="s">
        <v>97</v>
      </c>
      <c r="G13" s="7"/>
      <c r="H13" s="52" t="s">
        <v>91</v>
      </c>
      <c r="I13" s="8" t="s">
        <v>118</v>
      </c>
      <c r="J13" s="8" t="s">
        <v>674</v>
      </c>
      <c r="K13" s="16" t="s">
        <v>35</v>
      </c>
      <c r="L13" s="3" t="s">
        <v>45</v>
      </c>
      <c r="M13" s="5" t="s">
        <v>487</v>
      </c>
      <c r="N13" s="5" t="s">
        <v>693</v>
      </c>
      <c r="O13" s="3" t="s">
        <v>803</v>
      </c>
      <c r="P13" s="24"/>
      <c r="Q13" s="8" t="s">
        <v>684</v>
      </c>
      <c r="R13" s="18" t="s">
        <v>79</v>
      </c>
      <c r="S13" s="7"/>
      <c r="T13" s="109"/>
      <c r="U13" s="5" t="s">
        <v>698</v>
      </c>
      <c r="W13" s="110"/>
      <c r="X13" s="31" t="s">
        <v>817</v>
      </c>
      <c r="Z13" s="3" t="s">
        <v>760</v>
      </c>
      <c r="AA13" s="3" t="s">
        <v>734</v>
      </c>
      <c r="AC13" s="5"/>
      <c r="AD13" s="5" t="str">
        <f t="shared" si="0"/>
        <v>ListDescArt007_Alta_N/A</v>
      </c>
      <c r="AE13" s="5" t="s">
        <v>483</v>
      </c>
      <c r="AF13" s="3" t="s">
        <v>690</v>
      </c>
      <c r="AG13" s="5" t="s">
        <v>35</v>
      </c>
      <c r="AH13" s="27" t="s">
        <v>19</v>
      </c>
      <c r="AI13" s="36">
        <v>72</v>
      </c>
      <c r="AJ13" s="28" t="s">
        <v>21</v>
      </c>
    </row>
    <row r="14" spans="1:37" x14ac:dyDescent="0.25">
      <c r="A14" s="53"/>
      <c r="B14" s="7"/>
      <c r="C14" s="7"/>
      <c r="D14" s="104"/>
      <c r="E14" s="5" t="s">
        <v>1238</v>
      </c>
      <c r="F14" s="5" t="s">
        <v>1235</v>
      </c>
      <c r="G14" s="7"/>
      <c r="H14" s="52"/>
      <c r="I14" s="8" t="s">
        <v>120</v>
      </c>
      <c r="J14" s="8" t="s">
        <v>674</v>
      </c>
      <c r="K14" s="16" t="s">
        <v>35</v>
      </c>
      <c r="L14" s="3" t="s">
        <v>46</v>
      </c>
      <c r="M14" s="5" t="s">
        <v>488</v>
      </c>
      <c r="N14" s="5" t="s">
        <v>693</v>
      </c>
      <c r="O14" s="3" t="s">
        <v>803</v>
      </c>
      <c r="P14" s="24"/>
      <c r="Q14" s="8" t="s">
        <v>685</v>
      </c>
      <c r="R14" s="18" t="s">
        <v>423</v>
      </c>
      <c r="S14" s="7"/>
      <c r="T14" s="109" t="s">
        <v>699</v>
      </c>
      <c r="U14" s="5" t="s">
        <v>689</v>
      </c>
      <c r="W14" s="110"/>
      <c r="X14" s="31" t="s">
        <v>818</v>
      </c>
      <c r="Z14" s="3" t="s">
        <v>761</v>
      </c>
      <c r="AA14" s="3" t="s">
        <v>725</v>
      </c>
      <c r="AC14" s="5" t="s">
        <v>31</v>
      </c>
      <c r="AD14" s="5" t="str">
        <f t="shared" si="0"/>
        <v>ListDescArt008_Baixa_N/A</v>
      </c>
      <c r="AE14" s="5" t="s">
        <v>484</v>
      </c>
      <c r="AF14" s="3" t="s">
        <v>44</v>
      </c>
      <c r="AG14" s="5" t="s">
        <v>35</v>
      </c>
      <c r="AH14" s="27" t="s">
        <v>279</v>
      </c>
      <c r="AI14" s="36">
        <v>4</v>
      </c>
      <c r="AJ14" s="28" t="s">
        <v>36</v>
      </c>
    </row>
    <row r="15" spans="1:37" x14ac:dyDescent="0.25">
      <c r="A15" s="53"/>
      <c r="B15" s="7"/>
      <c r="C15" s="7"/>
      <c r="D15" s="104"/>
      <c r="E15" s="5" t="s">
        <v>1239</v>
      </c>
      <c r="F15" s="5" t="s">
        <v>1236</v>
      </c>
      <c r="G15" s="7"/>
      <c r="H15" s="52"/>
      <c r="I15" s="8" t="s">
        <v>119</v>
      </c>
      <c r="J15" s="8" t="s">
        <v>674</v>
      </c>
      <c r="K15" s="16" t="s">
        <v>35</v>
      </c>
      <c r="L15" s="3" t="s">
        <v>47</v>
      </c>
      <c r="M15" s="5" t="s">
        <v>489</v>
      </c>
      <c r="N15" s="5" t="s">
        <v>693</v>
      </c>
      <c r="O15" s="3" t="s">
        <v>803</v>
      </c>
      <c r="P15" s="24"/>
      <c r="Q15" s="8" t="s">
        <v>686</v>
      </c>
      <c r="R15" s="18" t="s">
        <v>457</v>
      </c>
      <c r="S15" s="7"/>
      <c r="T15" s="109"/>
      <c r="U15" s="5" t="s">
        <v>690</v>
      </c>
      <c r="W15" s="110"/>
      <c r="X15" s="31" t="s">
        <v>819</v>
      </c>
      <c r="Z15" s="3" t="s">
        <v>762</v>
      </c>
      <c r="AA15" s="3" t="s">
        <v>738</v>
      </c>
      <c r="AC15" s="5"/>
      <c r="AD15" s="5" t="str">
        <f t="shared" si="0"/>
        <v>ListDescArt008_Média_N/A</v>
      </c>
      <c r="AE15" s="5" t="s">
        <v>484</v>
      </c>
      <c r="AF15" s="3" t="s">
        <v>689</v>
      </c>
      <c r="AG15" s="5" t="s">
        <v>35</v>
      </c>
      <c r="AH15" s="27" t="s">
        <v>279</v>
      </c>
      <c r="AI15" s="36">
        <v>8</v>
      </c>
      <c r="AJ15" s="28" t="s">
        <v>37</v>
      </c>
    </row>
    <row r="16" spans="1:37" x14ac:dyDescent="0.25">
      <c r="A16" s="54"/>
      <c r="B16" s="7"/>
      <c r="C16" s="7"/>
      <c r="D16" s="104"/>
      <c r="E16" s="5" t="s">
        <v>1240</v>
      </c>
      <c r="F16" s="5" t="s">
        <v>1237</v>
      </c>
      <c r="G16" s="7"/>
      <c r="H16" s="94" t="s">
        <v>1088</v>
      </c>
      <c r="I16" s="59" t="s">
        <v>1089</v>
      </c>
      <c r="J16" s="95" t="s">
        <v>674</v>
      </c>
      <c r="K16" s="96" t="s">
        <v>35</v>
      </c>
      <c r="L16" s="56" t="s">
        <v>1087</v>
      </c>
      <c r="M16" s="22" t="s">
        <v>1098</v>
      </c>
      <c r="N16" s="97" t="s">
        <v>694</v>
      </c>
      <c r="O16" s="32" t="s">
        <v>803</v>
      </c>
      <c r="P16" s="24"/>
      <c r="Q16" s="8" t="s">
        <v>1330</v>
      </c>
      <c r="R16" s="17" t="s">
        <v>1327</v>
      </c>
      <c r="S16" s="7"/>
      <c r="T16" s="109" t="s">
        <v>700</v>
      </c>
      <c r="U16" s="5" t="s">
        <v>44</v>
      </c>
      <c r="W16" s="111" t="s">
        <v>827</v>
      </c>
      <c r="X16" s="31" t="s">
        <v>815</v>
      </c>
      <c r="Z16" s="3" t="s">
        <v>763</v>
      </c>
      <c r="AA16" s="3" t="s">
        <v>741</v>
      </c>
      <c r="AC16" s="5"/>
      <c r="AD16" s="5" t="str">
        <f t="shared" si="0"/>
        <v>ListDescArt008_Alta_N/A</v>
      </c>
      <c r="AE16" s="5" t="s">
        <v>484</v>
      </c>
      <c r="AF16" s="3" t="s">
        <v>690</v>
      </c>
      <c r="AG16" s="5" t="s">
        <v>35</v>
      </c>
      <c r="AH16" s="27" t="s">
        <v>279</v>
      </c>
      <c r="AI16" s="36">
        <v>16</v>
      </c>
      <c r="AJ16" s="28" t="s">
        <v>38</v>
      </c>
    </row>
    <row r="17" spans="1:36" x14ac:dyDescent="0.25">
      <c r="A17" s="53"/>
      <c r="B17" s="7"/>
      <c r="C17" s="7"/>
      <c r="D17" s="104" t="s">
        <v>62</v>
      </c>
      <c r="E17" s="5" t="s">
        <v>68</v>
      </c>
      <c r="F17" s="5" t="s">
        <v>98</v>
      </c>
      <c r="G17" s="7"/>
      <c r="H17" s="3"/>
      <c r="I17" s="8" t="s">
        <v>1090</v>
      </c>
      <c r="J17" s="8" t="s">
        <v>674</v>
      </c>
      <c r="K17" s="16" t="s">
        <v>35</v>
      </c>
      <c r="L17" s="5" t="s">
        <v>1094</v>
      </c>
      <c r="M17" s="5" t="s">
        <v>1099</v>
      </c>
      <c r="N17" s="52" t="s">
        <v>694</v>
      </c>
      <c r="O17" s="3" t="s">
        <v>803</v>
      </c>
      <c r="P17" s="24"/>
      <c r="Q17" s="8" t="s">
        <v>1331</v>
      </c>
      <c r="R17" s="18" t="s">
        <v>1328</v>
      </c>
      <c r="S17" s="7"/>
      <c r="T17" s="109"/>
      <c r="U17" s="5" t="s">
        <v>689</v>
      </c>
      <c r="W17" s="112"/>
      <c r="X17" s="31" t="s">
        <v>855</v>
      </c>
      <c r="Z17" s="3" t="s">
        <v>764</v>
      </c>
      <c r="AA17" s="3" t="s">
        <v>724</v>
      </c>
      <c r="AC17" s="5" t="s">
        <v>32</v>
      </c>
      <c r="AD17" s="5" t="str">
        <f t="shared" ref="AD17:AD32" si="1">CONCATENATE(AE17,"_",AF17,"_",AG17)</f>
        <v>ListDescArt009_Baixa_N/A</v>
      </c>
      <c r="AE17" s="5" t="s">
        <v>485</v>
      </c>
      <c r="AF17" s="3" t="s">
        <v>44</v>
      </c>
      <c r="AG17" s="5" t="s">
        <v>35</v>
      </c>
      <c r="AH17" s="27" t="s">
        <v>40</v>
      </c>
      <c r="AI17" s="36">
        <v>16</v>
      </c>
      <c r="AJ17" s="28" t="s">
        <v>41</v>
      </c>
    </row>
    <row r="18" spans="1:36" x14ac:dyDescent="0.25">
      <c r="A18" s="53"/>
      <c r="B18" s="7"/>
      <c r="C18" s="7"/>
      <c r="D18" s="104"/>
      <c r="E18" s="5" t="s">
        <v>69</v>
      </c>
      <c r="F18" s="5" t="s">
        <v>99</v>
      </c>
      <c r="G18" s="7"/>
      <c r="H18" s="3"/>
      <c r="I18" s="8" t="s">
        <v>1091</v>
      </c>
      <c r="J18" s="8" t="s">
        <v>674</v>
      </c>
      <c r="K18" s="16" t="s">
        <v>35</v>
      </c>
      <c r="L18" s="5" t="s">
        <v>1095</v>
      </c>
      <c r="M18" s="5" t="s">
        <v>1100</v>
      </c>
      <c r="N18" s="52" t="s">
        <v>694</v>
      </c>
      <c r="O18" s="3" t="s">
        <v>803</v>
      </c>
      <c r="P18" s="24"/>
      <c r="Q18" s="8" t="s">
        <v>1332</v>
      </c>
      <c r="R18" s="17" t="s">
        <v>1329</v>
      </c>
      <c r="S18" s="7"/>
      <c r="T18" s="109"/>
      <c r="U18" s="5" t="s">
        <v>690</v>
      </c>
      <c r="W18" s="112"/>
      <c r="X18" s="31" t="s">
        <v>817</v>
      </c>
      <c r="Z18" s="3" t="s">
        <v>765</v>
      </c>
      <c r="AA18" s="3" t="s">
        <v>297</v>
      </c>
      <c r="AC18" s="5"/>
      <c r="AD18" s="5" t="str">
        <f t="shared" si="1"/>
        <v>ListDescArt009_Alta_N/A</v>
      </c>
      <c r="AE18" s="5" t="s">
        <v>485</v>
      </c>
      <c r="AF18" s="3" t="s">
        <v>690</v>
      </c>
      <c r="AG18" s="5" t="s">
        <v>35</v>
      </c>
      <c r="AH18" s="27" t="s">
        <v>40</v>
      </c>
      <c r="AI18" s="36">
        <v>24</v>
      </c>
      <c r="AJ18" s="28" t="s">
        <v>42</v>
      </c>
    </row>
    <row r="19" spans="1:36" x14ac:dyDescent="0.25">
      <c r="A19" s="53"/>
      <c r="B19" s="7"/>
      <c r="C19" s="7"/>
      <c r="D19" s="104"/>
      <c r="E19" s="5" t="s">
        <v>70</v>
      </c>
      <c r="F19" s="5" t="s">
        <v>100</v>
      </c>
      <c r="G19" s="7"/>
      <c r="H19" s="3"/>
      <c r="I19" s="8" t="s">
        <v>1092</v>
      </c>
      <c r="J19" s="8" t="s">
        <v>674</v>
      </c>
      <c r="K19" s="16" t="s">
        <v>35</v>
      </c>
      <c r="L19" s="5" t="s">
        <v>1096</v>
      </c>
      <c r="M19" s="5" t="s">
        <v>1101</v>
      </c>
      <c r="N19" s="52" t="s">
        <v>694</v>
      </c>
      <c r="O19" s="3" t="s">
        <v>803</v>
      </c>
      <c r="P19" s="24"/>
      <c r="Q19" s="8" t="s">
        <v>1654</v>
      </c>
      <c r="R19" s="3" t="s">
        <v>1655</v>
      </c>
      <c r="S19" s="7"/>
      <c r="T19" s="109"/>
      <c r="U19" s="5" t="s">
        <v>698</v>
      </c>
      <c r="W19" s="112"/>
      <c r="X19" s="31" t="s">
        <v>821</v>
      </c>
      <c r="Z19" s="3" t="s">
        <v>766</v>
      </c>
      <c r="AA19" s="3" t="s">
        <v>726</v>
      </c>
      <c r="AC19" s="5" t="s">
        <v>33</v>
      </c>
      <c r="AD19" s="5" t="str">
        <f t="shared" si="1"/>
        <v>ListDescArt010_Baixa_N/A</v>
      </c>
      <c r="AE19" s="5" t="s">
        <v>486</v>
      </c>
      <c r="AF19" s="3" t="s">
        <v>44</v>
      </c>
      <c r="AG19" s="5" t="s">
        <v>35</v>
      </c>
      <c r="AH19" s="27" t="s">
        <v>40</v>
      </c>
      <c r="AI19" s="36">
        <v>24</v>
      </c>
      <c r="AJ19" s="28" t="s">
        <v>41</v>
      </c>
    </row>
    <row r="20" spans="1:36" x14ac:dyDescent="0.25">
      <c r="A20" s="53"/>
      <c r="B20" s="7"/>
      <c r="C20" s="7"/>
      <c r="D20" s="104"/>
      <c r="E20" s="5" t="s">
        <v>1085</v>
      </c>
      <c r="F20" s="5" t="s">
        <v>101</v>
      </c>
      <c r="G20" s="7"/>
      <c r="H20" s="3"/>
      <c r="I20" s="8" t="s">
        <v>1093</v>
      </c>
      <c r="J20" s="8" t="s">
        <v>674</v>
      </c>
      <c r="K20" s="16" t="s">
        <v>35</v>
      </c>
      <c r="L20" s="5" t="s">
        <v>1097</v>
      </c>
      <c r="M20" s="5" t="s">
        <v>1102</v>
      </c>
      <c r="N20" s="52" t="s">
        <v>694</v>
      </c>
      <c r="O20" s="3" t="s">
        <v>803</v>
      </c>
      <c r="P20" s="24"/>
      <c r="Q20" s="8" t="s">
        <v>1788</v>
      </c>
      <c r="R20" s="3" t="s">
        <v>1787</v>
      </c>
      <c r="S20" s="7"/>
      <c r="T20" s="110" t="s">
        <v>1141</v>
      </c>
      <c r="U20" s="5" t="s">
        <v>697</v>
      </c>
      <c r="W20" s="113"/>
      <c r="X20" s="31" t="s">
        <v>819</v>
      </c>
      <c r="Z20" s="3" t="s">
        <v>767</v>
      </c>
      <c r="AA20" s="3" t="s">
        <v>740</v>
      </c>
      <c r="AC20" s="5"/>
      <c r="AD20" s="5" t="str">
        <f t="shared" si="1"/>
        <v>ListDescArt010_Alta_N/A</v>
      </c>
      <c r="AE20" s="5" t="s">
        <v>486</v>
      </c>
      <c r="AF20" s="3" t="s">
        <v>690</v>
      </c>
      <c r="AG20" s="5" t="s">
        <v>35</v>
      </c>
      <c r="AH20" s="27" t="s">
        <v>40</v>
      </c>
      <c r="AI20" s="36">
        <v>32</v>
      </c>
      <c r="AJ20" s="28" t="s">
        <v>42</v>
      </c>
    </row>
    <row r="21" spans="1:36" x14ac:dyDescent="0.25">
      <c r="A21" s="53"/>
      <c r="B21" s="7"/>
      <c r="C21" s="7"/>
      <c r="D21" s="104"/>
      <c r="E21" s="5" t="s">
        <v>71</v>
      </c>
      <c r="F21" s="5" t="s">
        <v>102</v>
      </c>
      <c r="G21" s="7"/>
      <c r="H21" s="3" t="s">
        <v>1498</v>
      </c>
      <c r="I21" s="8" t="s">
        <v>1533</v>
      </c>
      <c r="J21" s="8" t="s">
        <v>674</v>
      </c>
      <c r="K21" s="16" t="s">
        <v>35</v>
      </c>
      <c r="L21" s="5" t="s">
        <v>1499</v>
      </c>
      <c r="M21" s="5" t="s">
        <v>1516</v>
      </c>
      <c r="N21" s="52" t="s">
        <v>693</v>
      </c>
      <c r="O21" s="3" t="s">
        <v>803</v>
      </c>
      <c r="P21" s="24"/>
      <c r="Q21" s="24"/>
      <c r="R21" s="24"/>
      <c r="S21" s="7"/>
      <c r="T21" s="110"/>
      <c r="U21" s="5" t="s">
        <v>44</v>
      </c>
      <c r="W21" s="111" t="s">
        <v>828</v>
      </c>
      <c r="X21" s="31" t="s">
        <v>822</v>
      </c>
      <c r="Z21" s="3" t="s">
        <v>768</v>
      </c>
      <c r="AA21" s="3" t="s">
        <v>709</v>
      </c>
      <c r="AC21" s="5" t="s">
        <v>45</v>
      </c>
      <c r="AD21" s="5" t="str">
        <f t="shared" si="1"/>
        <v>ListDescArt011_N/A_N/A</v>
      </c>
      <c r="AE21" s="5" t="s">
        <v>487</v>
      </c>
      <c r="AF21" s="5" t="s">
        <v>35</v>
      </c>
      <c r="AG21" s="5" t="s">
        <v>35</v>
      </c>
      <c r="AH21" s="27" t="s">
        <v>800</v>
      </c>
      <c r="AI21" s="36">
        <v>80</v>
      </c>
      <c r="AJ21" s="8" t="s">
        <v>35</v>
      </c>
    </row>
    <row r="22" spans="1:36" x14ac:dyDescent="0.25">
      <c r="A22" s="53"/>
      <c r="B22" s="7"/>
      <c r="C22" s="7"/>
      <c r="D22" s="104"/>
      <c r="E22" s="5" t="s">
        <v>72</v>
      </c>
      <c r="F22" s="5" t="s">
        <v>103</v>
      </c>
      <c r="G22" s="7"/>
      <c r="H22" s="3"/>
      <c r="I22" s="8" t="s">
        <v>1534</v>
      </c>
      <c r="J22" s="8" t="s">
        <v>674</v>
      </c>
      <c r="K22" s="16" t="s">
        <v>35</v>
      </c>
      <c r="L22" s="5" t="s">
        <v>1500</v>
      </c>
      <c r="M22" s="5" t="s">
        <v>1517</v>
      </c>
      <c r="N22" s="52" t="s">
        <v>694</v>
      </c>
      <c r="O22" s="3" t="s">
        <v>803</v>
      </c>
      <c r="P22" s="24"/>
      <c r="Q22" s="24"/>
      <c r="R22" s="24"/>
      <c r="S22" s="7"/>
      <c r="T22" s="110"/>
      <c r="U22" s="5" t="s">
        <v>689</v>
      </c>
      <c r="W22" s="112"/>
      <c r="X22" s="31" t="s">
        <v>823</v>
      </c>
      <c r="Z22" s="3" t="s">
        <v>769</v>
      </c>
      <c r="AA22" s="3" t="s">
        <v>720</v>
      </c>
      <c r="AC22" s="5" t="s">
        <v>46</v>
      </c>
      <c r="AD22" s="5" t="str">
        <f t="shared" si="1"/>
        <v>ListDescArt012_N/A_N/A</v>
      </c>
      <c r="AE22" s="5" t="s">
        <v>488</v>
      </c>
      <c r="AF22" s="5" t="s">
        <v>35</v>
      </c>
      <c r="AG22" s="5" t="s">
        <v>35</v>
      </c>
      <c r="AH22" s="27" t="s">
        <v>800</v>
      </c>
      <c r="AI22" s="36">
        <v>40</v>
      </c>
      <c r="AJ22" s="8" t="s">
        <v>35</v>
      </c>
    </row>
    <row r="23" spans="1:36" x14ac:dyDescent="0.25">
      <c r="A23" s="53"/>
      <c r="B23" s="7"/>
      <c r="C23" s="7"/>
      <c r="D23" s="104"/>
      <c r="E23" s="5" t="s">
        <v>73</v>
      </c>
      <c r="F23" s="5" t="s">
        <v>104</v>
      </c>
      <c r="G23" s="7"/>
      <c r="H23" s="3"/>
      <c r="I23" s="8" t="s">
        <v>1535</v>
      </c>
      <c r="J23" s="8" t="s">
        <v>674</v>
      </c>
      <c r="K23" s="16" t="s">
        <v>35</v>
      </c>
      <c r="L23" s="5" t="s">
        <v>1501</v>
      </c>
      <c r="M23" s="5" t="s">
        <v>1518</v>
      </c>
      <c r="N23" s="52" t="s">
        <v>694</v>
      </c>
      <c r="O23" s="3" t="s">
        <v>803</v>
      </c>
      <c r="P23" s="24"/>
      <c r="Q23" s="24"/>
      <c r="R23" s="24"/>
      <c r="S23" s="7"/>
      <c r="T23" s="110"/>
      <c r="U23" s="5" t="s">
        <v>690</v>
      </c>
      <c r="W23" s="113"/>
      <c r="X23" s="31" t="s">
        <v>824</v>
      </c>
      <c r="Z23" s="3" t="s">
        <v>770</v>
      </c>
      <c r="AA23" s="3" t="s">
        <v>707</v>
      </c>
      <c r="AC23" s="5" t="s">
        <v>47</v>
      </c>
      <c r="AD23" s="5" t="str">
        <f t="shared" si="1"/>
        <v>ListDescArt013_N/A_N/A</v>
      </c>
      <c r="AE23" s="5" t="s">
        <v>489</v>
      </c>
      <c r="AF23" s="5" t="s">
        <v>35</v>
      </c>
      <c r="AG23" s="5" t="s">
        <v>35</v>
      </c>
      <c r="AH23" s="27" t="s">
        <v>800</v>
      </c>
      <c r="AI23" s="36">
        <v>40</v>
      </c>
      <c r="AJ23" s="8" t="s">
        <v>35</v>
      </c>
    </row>
    <row r="24" spans="1:36" x14ac:dyDescent="0.25">
      <c r="A24" s="53"/>
      <c r="B24" s="7"/>
      <c r="C24" s="7"/>
      <c r="D24" s="104"/>
      <c r="E24" s="5" t="s">
        <v>74</v>
      </c>
      <c r="F24" s="5" t="s">
        <v>105</v>
      </c>
      <c r="G24" s="7"/>
      <c r="H24" s="3"/>
      <c r="I24" s="13" t="s">
        <v>1536</v>
      </c>
      <c r="J24" s="8" t="s">
        <v>674</v>
      </c>
      <c r="K24" s="16" t="s">
        <v>35</v>
      </c>
      <c r="L24" s="5" t="s">
        <v>1502</v>
      </c>
      <c r="M24" s="5" t="s">
        <v>1519</v>
      </c>
      <c r="N24" s="52" t="s">
        <v>693</v>
      </c>
      <c r="O24" s="3" t="s">
        <v>803</v>
      </c>
      <c r="P24" s="24"/>
      <c r="Q24" s="24"/>
      <c r="R24" s="24"/>
      <c r="S24" s="7"/>
      <c r="W24" s="111" t="s">
        <v>829</v>
      </c>
      <c r="X24" s="31" t="s">
        <v>825</v>
      </c>
      <c r="Z24" s="3" t="s">
        <v>771</v>
      </c>
      <c r="AA24" s="3" t="s">
        <v>713</v>
      </c>
      <c r="AC24" s="5" t="s">
        <v>1087</v>
      </c>
      <c r="AD24" s="5" t="str">
        <f t="shared" si="1"/>
        <v>ListDescArt205_Baixa_N/A</v>
      </c>
      <c r="AE24" s="5" t="s">
        <v>1098</v>
      </c>
      <c r="AF24" s="3" t="s">
        <v>44</v>
      </c>
      <c r="AG24" s="5" t="s">
        <v>35</v>
      </c>
      <c r="AH24" s="91" t="s">
        <v>1103</v>
      </c>
      <c r="AI24" s="37">
        <v>8</v>
      </c>
      <c r="AJ24" s="8" t="s">
        <v>1104</v>
      </c>
    </row>
    <row r="25" spans="1:36" x14ac:dyDescent="0.25">
      <c r="A25" s="53"/>
      <c r="B25" s="7"/>
      <c r="C25" s="7"/>
      <c r="D25" s="104"/>
      <c r="E25" s="5" t="s">
        <v>75</v>
      </c>
      <c r="F25" s="5" t="s">
        <v>106</v>
      </c>
      <c r="G25" s="7"/>
      <c r="H25" s="3"/>
      <c r="I25" s="8" t="s">
        <v>1537</v>
      </c>
      <c r="J25" s="8" t="s">
        <v>674</v>
      </c>
      <c r="K25" s="16" t="s">
        <v>35</v>
      </c>
      <c r="L25" s="5" t="s">
        <v>1503</v>
      </c>
      <c r="M25" s="5" t="s">
        <v>1520</v>
      </c>
      <c r="N25" s="52" t="s">
        <v>693</v>
      </c>
      <c r="O25" s="3" t="s">
        <v>803</v>
      </c>
      <c r="P25" s="24"/>
      <c r="Q25" s="24"/>
      <c r="R25" s="24"/>
      <c r="S25" s="7"/>
      <c r="W25" s="112"/>
      <c r="X25" s="31" t="s">
        <v>826</v>
      </c>
      <c r="Z25" s="3" t="s">
        <v>772</v>
      </c>
      <c r="AA25" s="3" t="s">
        <v>712</v>
      </c>
      <c r="AC25" s="5"/>
      <c r="AD25" s="5" t="str">
        <f t="shared" si="1"/>
        <v>ListDescArt205_Média_N/A</v>
      </c>
      <c r="AE25" s="5" t="s">
        <v>1098</v>
      </c>
      <c r="AF25" s="3" t="s">
        <v>689</v>
      </c>
      <c r="AG25" s="5" t="s">
        <v>35</v>
      </c>
      <c r="AH25" s="91" t="s">
        <v>1103</v>
      </c>
      <c r="AI25" s="37">
        <v>16</v>
      </c>
      <c r="AJ25" s="8" t="s">
        <v>1105</v>
      </c>
    </row>
    <row r="26" spans="1:36" x14ac:dyDescent="0.25">
      <c r="A26" s="53"/>
      <c r="B26" s="7"/>
      <c r="C26" s="7"/>
      <c r="D26" s="104"/>
      <c r="E26" s="5" t="s">
        <v>76</v>
      </c>
      <c r="F26" s="5" t="s">
        <v>107</v>
      </c>
      <c r="G26" s="7"/>
      <c r="H26" s="3"/>
      <c r="I26" s="8" t="s">
        <v>1538</v>
      </c>
      <c r="J26" s="8" t="s">
        <v>674</v>
      </c>
      <c r="K26" s="16" t="s">
        <v>35</v>
      </c>
      <c r="L26" s="5" t="s">
        <v>1504</v>
      </c>
      <c r="M26" s="5" t="s">
        <v>1521</v>
      </c>
      <c r="N26" s="52" t="s">
        <v>693</v>
      </c>
      <c r="O26" s="3" t="s">
        <v>803</v>
      </c>
      <c r="P26" s="24"/>
      <c r="Q26" s="24"/>
      <c r="R26" s="24"/>
      <c r="S26" s="7"/>
      <c r="W26" s="113"/>
      <c r="X26" s="31" t="s">
        <v>824</v>
      </c>
      <c r="Z26" s="3" t="s">
        <v>773</v>
      </c>
      <c r="AA26" s="3" t="s">
        <v>733</v>
      </c>
      <c r="AC26" s="5"/>
      <c r="AD26" s="5" t="str">
        <f t="shared" si="1"/>
        <v>ListDescArt205_Alta_N/A</v>
      </c>
      <c r="AE26" s="5" t="s">
        <v>1098</v>
      </c>
      <c r="AF26" s="3" t="s">
        <v>690</v>
      </c>
      <c r="AG26" s="5" t="s">
        <v>35</v>
      </c>
      <c r="AH26" s="91" t="s">
        <v>1103</v>
      </c>
      <c r="AI26" s="37">
        <v>24</v>
      </c>
      <c r="AJ26" s="8" t="s">
        <v>1106</v>
      </c>
    </row>
    <row r="27" spans="1:36" x14ac:dyDescent="0.25">
      <c r="A27" s="53"/>
      <c r="B27" s="7"/>
      <c r="C27" s="7"/>
      <c r="D27" s="104"/>
      <c r="E27" s="5" t="s">
        <v>77</v>
      </c>
      <c r="F27" s="5" t="s">
        <v>108</v>
      </c>
      <c r="G27" s="7"/>
      <c r="H27" s="3"/>
      <c r="I27" s="8" t="s">
        <v>1539</v>
      </c>
      <c r="J27" s="8" t="s">
        <v>674</v>
      </c>
      <c r="K27" s="16" t="s">
        <v>35</v>
      </c>
      <c r="L27" s="5" t="s">
        <v>1505</v>
      </c>
      <c r="M27" s="5" t="s">
        <v>1522</v>
      </c>
      <c r="N27" s="52" t="s">
        <v>696</v>
      </c>
      <c r="O27" s="3" t="s">
        <v>803</v>
      </c>
      <c r="P27" s="24"/>
      <c r="Q27" s="24"/>
      <c r="R27" s="24"/>
      <c r="S27" s="7"/>
      <c r="W27" s="110" t="s">
        <v>1069</v>
      </c>
      <c r="X27" s="38" t="s">
        <v>979</v>
      </c>
      <c r="Z27" s="3" t="s">
        <v>774</v>
      </c>
      <c r="AA27" s="3" t="s">
        <v>731</v>
      </c>
      <c r="AC27" s="5" t="s">
        <v>1094</v>
      </c>
      <c r="AD27" s="5" t="str">
        <f t="shared" si="1"/>
        <v>ListDescArt206_Baixa_N/A</v>
      </c>
      <c r="AE27" s="5" t="s">
        <v>1099</v>
      </c>
      <c r="AF27" s="3" t="s">
        <v>44</v>
      </c>
      <c r="AG27" s="5" t="s">
        <v>35</v>
      </c>
      <c r="AH27" s="91" t="s">
        <v>1103</v>
      </c>
      <c r="AI27" s="37">
        <v>24</v>
      </c>
      <c r="AJ27" s="8" t="s">
        <v>1107</v>
      </c>
    </row>
    <row r="28" spans="1:36" x14ac:dyDescent="0.25">
      <c r="A28" s="53"/>
      <c r="B28" s="7"/>
      <c r="C28" s="7"/>
      <c r="D28" s="104"/>
      <c r="E28" s="5" t="s">
        <v>78</v>
      </c>
      <c r="F28" s="5" t="s">
        <v>109</v>
      </c>
      <c r="G28" s="7"/>
      <c r="H28" s="3"/>
      <c r="I28" s="8" t="s">
        <v>1540</v>
      </c>
      <c r="J28" s="8" t="s">
        <v>674</v>
      </c>
      <c r="K28" s="16" t="s">
        <v>35</v>
      </c>
      <c r="L28" s="5" t="s">
        <v>1506</v>
      </c>
      <c r="M28" s="5" t="s">
        <v>1523</v>
      </c>
      <c r="N28" s="52" t="s">
        <v>693</v>
      </c>
      <c r="O28" s="3" t="s">
        <v>803</v>
      </c>
      <c r="P28" s="24"/>
      <c r="Q28" s="24"/>
      <c r="R28" s="24"/>
      <c r="S28" s="7"/>
      <c r="W28" s="110"/>
      <c r="X28" s="38" t="s">
        <v>980</v>
      </c>
      <c r="Z28" s="3" t="s">
        <v>775</v>
      </c>
      <c r="AA28" s="3" t="s">
        <v>701</v>
      </c>
      <c r="AC28" s="3"/>
      <c r="AD28" s="5" t="str">
        <f t="shared" si="1"/>
        <v>ListDescArt206_Média_N/A</v>
      </c>
      <c r="AE28" s="5" t="s">
        <v>1099</v>
      </c>
      <c r="AF28" s="3" t="s">
        <v>689</v>
      </c>
      <c r="AG28" s="5" t="s">
        <v>35</v>
      </c>
      <c r="AH28" s="91" t="s">
        <v>1103</v>
      </c>
      <c r="AI28" s="37">
        <v>35</v>
      </c>
      <c r="AJ28" s="8" t="s">
        <v>1108</v>
      </c>
    </row>
    <row r="29" spans="1:36" x14ac:dyDescent="0.25">
      <c r="A29" s="53"/>
      <c r="B29" s="7"/>
      <c r="C29" s="7"/>
      <c r="D29" s="104"/>
      <c r="E29" s="5" t="s">
        <v>79</v>
      </c>
      <c r="F29" s="5" t="s">
        <v>110</v>
      </c>
      <c r="G29" s="7"/>
      <c r="H29" s="3"/>
      <c r="I29" s="8" t="s">
        <v>1541</v>
      </c>
      <c r="J29" s="8" t="s">
        <v>674</v>
      </c>
      <c r="K29" s="16" t="s">
        <v>35</v>
      </c>
      <c r="L29" s="5" t="s">
        <v>1507</v>
      </c>
      <c r="M29" s="5" t="s">
        <v>1524</v>
      </c>
      <c r="N29" s="52" t="s">
        <v>693</v>
      </c>
      <c r="O29" s="3" t="s">
        <v>803</v>
      </c>
      <c r="P29" s="24"/>
      <c r="Q29" s="24"/>
      <c r="R29" s="24"/>
      <c r="S29" s="7"/>
      <c r="W29" s="110"/>
      <c r="X29" s="38" t="s">
        <v>981</v>
      </c>
      <c r="Z29" s="3" t="s">
        <v>776</v>
      </c>
      <c r="AA29" s="3" t="s">
        <v>718</v>
      </c>
      <c r="AC29" s="3"/>
      <c r="AD29" s="5" t="str">
        <f t="shared" si="1"/>
        <v>ListDescArt206_Alta_N/A</v>
      </c>
      <c r="AE29" s="5" t="s">
        <v>1099</v>
      </c>
      <c r="AF29" s="3" t="s">
        <v>690</v>
      </c>
      <c r="AG29" s="5" t="s">
        <v>35</v>
      </c>
      <c r="AH29" s="91" t="s">
        <v>1103</v>
      </c>
      <c r="AI29" s="37">
        <v>70</v>
      </c>
      <c r="AJ29" s="8" t="s">
        <v>1109</v>
      </c>
    </row>
    <row r="30" spans="1:36" x14ac:dyDescent="0.25">
      <c r="A30" s="7"/>
      <c r="B30" s="7"/>
      <c r="C30" s="7"/>
      <c r="D30" s="104"/>
      <c r="E30" s="5" t="s">
        <v>80</v>
      </c>
      <c r="F30" s="5" t="s">
        <v>111</v>
      </c>
      <c r="G30" s="7"/>
      <c r="H30" s="3"/>
      <c r="I30" s="8" t="s">
        <v>1542</v>
      </c>
      <c r="J30" s="8" t="s">
        <v>674</v>
      </c>
      <c r="K30" s="16" t="s">
        <v>35</v>
      </c>
      <c r="L30" s="5" t="s">
        <v>1508</v>
      </c>
      <c r="M30" s="5" t="s">
        <v>1525</v>
      </c>
      <c r="N30" s="52" t="s">
        <v>696</v>
      </c>
      <c r="O30" s="3" t="s">
        <v>803</v>
      </c>
      <c r="P30" s="24"/>
      <c r="Q30" s="24"/>
      <c r="R30" s="24"/>
      <c r="S30" s="7"/>
      <c r="W30" s="110"/>
      <c r="X30" s="38" t="s">
        <v>982</v>
      </c>
      <c r="Z30" s="3" t="s">
        <v>777</v>
      </c>
      <c r="AA30" s="3" t="s">
        <v>702</v>
      </c>
      <c r="AC30" s="5" t="s">
        <v>1095</v>
      </c>
      <c r="AD30" s="5" t="str">
        <f t="shared" si="1"/>
        <v>ListDescArt207_Baixa_N/A</v>
      </c>
      <c r="AE30" s="5" t="s">
        <v>1100</v>
      </c>
      <c r="AF30" s="3" t="s">
        <v>44</v>
      </c>
      <c r="AG30" s="5" t="s">
        <v>35</v>
      </c>
      <c r="AH30" s="91" t="s">
        <v>1103</v>
      </c>
      <c r="AI30" s="37">
        <v>160</v>
      </c>
      <c r="AJ30" s="9" t="s">
        <v>1112</v>
      </c>
    </row>
    <row r="31" spans="1:36" x14ac:dyDescent="0.25">
      <c r="D31" s="104"/>
      <c r="E31" s="5" t="s">
        <v>81</v>
      </c>
      <c r="F31" s="5" t="s">
        <v>112</v>
      </c>
      <c r="H31" s="3"/>
      <c r="I31" s="8" t="s">
        <v>1543</v>
      </c>
      <c r="J31" s="8" t="s">
        <v>674</v>
      </c>
      <c r="K31" s="16" t="s">
        <v>35</v>
      </c>
      <c r="L31" s="5" t="s">
        <v>1509</v>
      </c>
      <c r="M31" s="5" t="s">
        <v>1526</v>
      </c>
      <c r="N31" s="52" t="s">
        <v>693</v>
      </c>
      <c r="O31" s="3" t="s">
        <v>803</v>
      </c>
      <c r="P31" s="24"/>
      <c r="Q31" s="24"/>
      <c r="R31" s="24"/>
      <c r="W31" s="111" t="s">
        <v>1070</v>
      </c>
      <c r="X31" s="5" t="s">
        <v>921</v>
      </c>
      <c r="Z31" s="3" t="s">
        <v>778</v>
      </c>
      <c r="AA31" s="3" t="s">
        <v>744</v>
      </c>
      <c r="AC31" s="3"/>
      <c r="AD31" s="5" t="str">
        <f t="shared" si="1"/>
        <v>ListDescArt207_Média_N/A</v>
      </c>
      <c r="AE31" s="5" t="s">
        <v>1100</v>
      </c>
      <c r="AF31" s="3" t="s">
        <v>689</v>
      </c>
      <c r="AG31" s="5" t="s">
        <v>35</v>
      </c>
      <c r="AH31" s="91" t="s">
        <v>1103</v>
      </c>
      <c r="AI31" s="37">
        <v>480</v>
      </c>
      <c r="AJ31" s="9" t="s">
        <v>1110</v>
      </c>
    </row>
    <row r="32" spans="1:36" x14ac:dyDescent="0.25">
      <c r="D32" s="104"/>
      <c r="E32" s="5" t="s">
        <v>82</v>
      </c>
      <c r="F32" s="5" t="s">
        <v>113</v>
      </c>
      <c r="H32" s="3"/>
      <c r="I32" s="8" t="s">
        <v>1544</v>
      </c>
      <c r="J32" s="8" t="s">
        <v>674</v>
      </c>
      <c r="K32" s="16" t="s">
        <v>35</v>
      </c>
      <c r="L32" s="5" t="s">
        <v>1510</v>
      </c>
      <c r="M32" s="5" t="s">
        <v>1527</v>
      </c>
      <c r="N32" s="52" t="s">
        <v>693</v>
      </c>
      <c r="O32" s="3" t="s">
        <v>803</v>
      </c>
      <c r="P32" s="24"/>
      <c r="Q32" s="24"/>
      <c r="R32" s="24"/>
      <c r="W32" s="112"/>
      <c r="X32" s="3" t="s">
        <v>922</v>
      </c>
      <c r="Z32" s="3" t="s">
        <v>779</v>
      </c>
      <c r="AA32" s="3" t="s">
        <v>717</v>
      </c>
      <c r="AC32" s="3"/>
      <c r="AD32" s="5" t="str">
        <f t="shared" si="1"/>
        <v>ListDescArt207_Alta_N/A</v>
      </c>
      <c r="AE32" s="5" t="s">
        <v>1100</v>
      </c>
      <c r="AF32" s="3" t="s">
        <v>690</v>
      </c>
      <c r="AG32" s="5" t="s">
        <v>35</v>
      </c>
      <c r="AH32" s="91" t="s">
        <v>1103</v>
      </c>
      <c r="AI32" s="37">
        <v>960</v>
      </c>
      <c r="AJ32" s="9" t="s">
        <v>1111</v>
      </c>
    </row>
    <row r="33" spans="4:36" x14ac:dyDescent="0.25">
      <c r="D33" s="104"/>
      <c r="E33" s="5" t="s">
        <v>83</v>
      </c>
      <c r="F33" s="5" t="s">
        <v>114</v>
      </c>
      <c r="H33" s="3"/>
      <c r="I33" s="8" t="s">
        <v>1545</v>
      </c>
      <c r="J33" s="8" t="s">
        <v>674</v>
      </c>
      <c r="K33" s="16" t="s">
        <v>35</v>
      </c>
      <c r="L33" s="5" t="s">
        <v>1511</v>
      </c>
      <c r="M33" s="5" t="s">
        <v>1528</v>
      </c>
      <c r="N33" s="52" t="s">
        <v>693</v>
      </c>
      <c r="O33" s="3" t="s">
        <v>803</v>
      </c>
      <c r="P33" s="24"/>
      <c r="Q33" s="24"/>
      <c r="R33" s="24"/>
      <c r="W33" s="113"/>
      <c r="X33" s="3" t="s">
        <v>923</v>
      </c>
      <c r="Z33" s="3" t="s">
        <v>780</v>
      </c>
      <c r="AA33" s="3" t="s">
        <v>703</v>
      </c>
      <c r="AC33" s="5" t="s">
        <v>1096</v>
      </c>
      <c r="AD33" s="5" t="str">
        <f t="shared" ref="AD33:AD71" si="2">CONCATENATE(AE33,"_",AF33,"_",AG33)</f>
        <v>ListDescArt208_Baixa_N/A</v>
      </c>
      <c r="AE33" s="5" t="s">
        <v>1101</v>
      </c>
      <c r="AF33" s="3" t="s">
        <v>44</v>
      </c>
      <c r="AG33" s="5" t="s">
        <v>35</v>
      </c>
      <c r="AH33" s="91" t="s">
        <v>1103</v>
      </c>
      <c r="AI33" s="37">
        <v>40</v>
      </c>
      <c r="AJ33" s="9" t="s">
        <v>1113</v>
      </c>
    </row>
    <row r="34" spans="4:36" x14ac:dyDescent="0.25">
      <c r="D34" s="104"/>
      <c r="E34" s="38" t="s">
        <v>1086</v>
      </c>
      <c r="F34" s="5" t="s">
        <v>1190</v>
      </c>
      <c r="H34" s="3"/>
      <c r="I34" s="8" t="s">
        <v>1546</v>
      </c>
      <c r="J34" s="8" t="s">
        <v>674</v>
      </c>
      <c r="K34" s="16" t="s">
        <v>35</v>
      </c>
      <c r="L34" s="5" t="s">
        <v>1512</v>
      </c>
      <c r="M34" s="5" t="s">
        <v>1529</v>
      </c>
      <c r="N34" s="52" t="s">
        <v>696</v>
      </c>
      <c r="O34" s="3" t="s">
        <v>803</v>
      </c>
      <c r="P34" s="24"/>
      <c r="Q34" s="24"/>
      <c r="R34" s="24"/>
      <c r="W34" s="1" t="s">
        <v>1476</v>
      </c>
      <c r="Z34" s="3" t="s">
        <v>781</v>
      </c>
      <c r="AA34" s="3" t="s">
        <v>705</v>
      </c>
      <c r="AC34" s="3"/>
      <c r="AD34" s="5" t="str">
        <f t="shared" si="2"/>
        <v>ListDescArt208_Média_N/A</v>
      </c>
      <c r="AE34" s="5" t="s">
        <v>1101</v>
      </c>
      <c r="AF34" s="3" t="s">
        <v>689</v>
      </c>
      <c r="AG34" s="5" t="s">
        <v>35</v>
      </c>
      <c r="AH34" s="91" t="s">
        <v>1103</v>
      </c>
      <c r="AI34" s="37">
        <v>120</v>
      </c>
      <c r="AJ34" s="9" t="s">
        <v>1114</v>
      </c>
    </row>
    <row r="35" spans="4:36" x14ac:dyDescent="0.25">
      <c r="D35" s="104"/>
      <c r="E35" s="5" t="s">
        <v>1429</v>
      </c>
      <c r="F35" s="5" t="s">
        <v>1430</v>
      </c>
      <c r="H35" s="3"/>
      <c r="I35" s="8" t="s">
        <v>1547</v>
      </c>
      <c r="J35" s="8" t="s">
        <v>674</v>
      </c>
      <c r="K35" s="16" t="s">
        <v>35</v>
      </c>
      <c r="L35" s="5" t="s">
        <v>1513</v>
      </c>
      <c r="M35" s="5" t="s">
        <v>1530</v>
      </c>
      <c r="N35" s="52" t="s">
        <v>693</v>
      </c>
      <c r="O35" s="3" t="s">
        <v>803</v>
      </c>
      <c r="P35" s="24"/>
      <c r="Q35" s="24"/>
      <c r="R35" s="24"/>
      <c r="Z35" s="3" t="s">
        <v>782</v>
      </c>
      <c r="AA35" s="3" t="s">
        <v>719</v>
      </c>
      <c r="AC35" s="3"/>
      <c r="AD35" s="5" t="str">
        <f t="shared" si="2"/>
        <v>ListDescArt208_Alta_N/A</v>
      </c>
      <c r="AE35" s="5" t="s">
        <v>1101</v>
      </c>
      <c r="AF35" s="3" t="s">
        <v>690</v>
      </c>
      <c r="AG35" s="5" t="s">
        <v>35</v>
      </c>
      <c r="AH35" s="91" t="s">
        <v>1103</v>
      </c>
      <c r="AI35" s="37">
        <v>240</v>
      </c>
      <c r="AJ35" s="9" t="s">
        <v>1115</v>
      </c>
    </row>
    <row r="36" spans="4:36" x14ac:dyDescent="0.25">
      <c r="D36" s="3"/>
      <c r="E36" s="3" t="s">
        <v>1642</v>
      </c>
      <c r="F36" s="5" t="s">
        <v>1643</v>
      </c>
      <c r="H36" s="3"/>
      <c r="I36" s="8" t="s">
        <v>1548</v>
      </c>
      <c r="J36" s="8" t="s">
        <v>674</v>
      </c>
      <c r="K36" s="16" t="s">
        <v>35</v>
      </c>
      <c r="L36" s="5" t="s">
        <v>1514</v>
      </c>
      <c r="M36" s="5" t="s">
        <v>1531</v>
      </c>
      <c r="N36" s="52" t="s">
        <v>693</v>
      </c>
      <c r="O36" s="3" t="s">
        <v>803</v>
      </c>
      <c r="P36" s="24"/>
      <c r="Q36" s="24"/>
      <c r="R36" s="24"/>
      <c r="Z36" s="3" t="s">
        <v>783</v>
      </c>
      <c r="AA36" s="3" t="s">
        <v>745</v>
      </c>
      <c r="AC36" s="5" t="s">
        <v>1097</v>
      </c>
      <c r="AD36" s="5" t="str">
        <f t="shared" si="2"/>
        <v>ListDescArt209_Baixa_N/A</v>
      </c>
      <c r="AE36" s="5" t="s">
        <v>1102</v>
      </c>
      <c r="AF36" s="3" t="s">
        <v>44</v>
      </c>
      <c r="AG36" s="5" t="s">
        <v>35</v>
      </c>
      <c r="AH36" s="91" t="s">
        <v>1103</v>
      </c>
      <c r="AI36" s="37">
        <v>24</v>
      </c>
      <c r="AJ36" s="9" t="s">
        <v>1116</v>
      </c>
    </row>
    <row r="37" spans="4:36" x14ac:dyDescent="0.25">
      <c r="D37" s="3"/>
      <c r="E37" s="3" t="s">
        <v>1716</v>
      </c>
      <c r="F37" s="55" t="s">
        <v>1717</v>
      </c>
      <c r="H37" s="3"/>
      <c r="I37" s="8" t="s">
        <v>1549</v>
      </c>
      <c r="J37" s="8" t="s">
        <v>674</v>
      </c>
      <c r="K37" s="16" t="s">
        <v>35</v>
      </c>
      <c r="L37" s="5" t="s">
        <v>1515</v>
      </c>
      <c r="M37" s="5" t="s">
        <v>1532</v>
      </c>
      <c r="N37" s="52" t="s">
        <v>693</v>
      </c>
      <c r="O37" s="3" t="s">
        <v>803</v>
      </c>
      <c r="P37" s="24"/>
      <c r="Q37" s="24"/>
      <c r="R37" s="24"/>
      <c r="Z37" s="3" t="s">
        <v>784</v>
      </c>
      <c r="AA37" s="3" t="s">
        <v>721</v>
      </c>
      <c r="AC37" s="3"/>
      <c r="AD37" s="5" t="str">
        <f t="shared" si="2"/>
        <v>ListDescArt209_Média_N/A</v>
      </c>
      <c r="AE37" s="5" t="s">
        <v>1102</v>
      </c>
      <c r="AF37" s="3" t="s">
        <v>689</v>
      </c>
      <c r="AG37" s="5" t="s">
        <v>35</v>
      </c>
      <c r="AH37" s="91" t="s">
        <v>1103</v>
      </c>
      <c r="AI37" s="37">
        <v>80</v>
      </c>
      <c r="AJ37" s="9" t="s">
        <v>1114</v>
      </c>
    </row>
    <row r="38" spans="4:36" x14ac:dyDescent="0.25">
      <c r="D38" s="52" t="s">
        <v>63</v>
      </c>
      <c r="E38" s="5" t="s">
        <v>84</v>
      </c>
      <c r="F38" s="5" t="s">
        <v>115</v>
      </c>
      <c r="H38" s="3" t="s">
        <v>1669</v>
      </c>
      <c r="I38" s="3" t="s">
        <v>1670</v>
      </c>
      <c r="J38" s="8" t="s">
        <v>674</v>
      </c>
      <c r="K38" s="60" t="s">
        <v>35</v>
      </c>
      <c r="L38" s="5" t="s">
        <v>1688</v>
      </c>
      <c r="M38" s="3" t="s">
        <v>1671</v>
      </c>
      <c r="N38" s="5" t="s">
        <v>693</v>
      </c>
      <c r="O38" s="5" t="s">
        <v>803</v>
      </c>
      <c r="P38" s="24"/>
      <c r="Q38" s="24"/>
      <c r="R38" s="24"/>
      <c r="Z38" s="3" t="s">
        <v>785</v>
      </c>
      <c r="AA38" s="3" t="s">
        <v>706</v>
      </c>
      <c r="AC38" s="3"/>
      <c r="AD38" s="5" t="str">
        <f t="shared" si="2"/>
        <v>ListDescArt209_Alta_N/A</v>
      </c>
      <c r="AE38" s="5" t="s">
        <v>1102</v>
      </c>
      <c r="AF38" s="3" t="s">
        <v>690</v>
      </c>
      <c r="AG38" s="5" t="s">
        <v>35</v>
      </c>
      <c r="AH38" s="91" t="s">
        <v>1103</v>
      </c>
      <c r="AI38" s="37">
        <v>120</v>
      </c>
      <c r="AJ38" s="9" t="s">
        <v>1115</v>
      </c>
    </row>
    <row r="39" spans="4:36" x14ac:dyDescent="0.25">
      <c r="D39" s="52"/>
      <c r="E39" s="5" t="s">
        <v>85</v>
      </c>
      <c r="F39" s="5" t="s">
        <v>116</v>
      </c>
      <c r="H39" s="3"/>
      <c r="I39" s="3" t="s">
        <v>1672</v>
      </c>
      <c r="J39" s="8" t="s">
        <v>674</v>
      </c>
      <c r="K39" s="60" t="s">
        <v>35</v>
      </c>
      <c r="L39" s="5" t="s">
        <v>1691</v>
      </c>
      <c r="M39" s="3" t="s">
        <v>1673</v>
      </c>
      <c r="N39" s="5" t="s">
        <v>693</v>
      </c>
      <c r="O39" s="5" t="s">
        <v>803</v>
      </c>
      <c r="P39" s="24"/>
      <c r="Q39" s="24"/>
      <c r="R39" s="24"/>
      <c r="Z39" s="3" t="s">
        <v>786</v>
      </c>
      <c r="AA39" s="3" t="s">
        <v>736</v>
      </c>
      <c r="AC39" s="3" t="s">
        <v>1499</v>
      </c>
      <c r="AD39" s="5" t="str">
        <f t="shared" si="2"/>
        <v>ListDescArt285_N/A_N/A</v>
      </c>
      <c r="AE39" s="5" t="s">
        <v>1516</v>
      </c>
      <c r="AF39" s="5" t="s">
        <v>35</v>
      </c>
      <c r="AG39" s="5" t="s">
        <v>35</v>
      </c>
      <c r="AH39" s="91" t="s">
        <v>1555</v>
      </c>
      <c r="AI39" s="37">
        <v>2</v>
      </c>
      <c r="AJ39" s="9" t="s">
        <v>1556</v>
      </c>
    </row>
    <row r="40" spans="4:36" x14ac:dyDescent="0.25">
      <c r="D40" s="106"/>
      <c r="H40" s="3"/>
      <c r="I40" s="3" t="s">
        <v>1674</v>
      </c>
      <c r="J40" s="8" t="s">
        <v>674</v>
      </c>
      <c r="K40" s="60" t="s">
        <v>35</v>
      </c>
      <c r="L40" s="5" t="s">
        <v>1692</v>
      </c>
      <c r="M40" s="3" t="s">
        <v>1675</v>
      </c>
      <c r="N40" s="5" t="s">
        <v>694</v>
      </c>
      <c r="O40" s="5" t="s">
        <v>803</v>
      </c>
      <c r="P40" s="24"/>
      <c r="Q40" s="24"/>
      <c r="R40" s="24"/>
      <c r="Z40" s="3" t="s">
        <v>787</v>
      </c>
      <c r="AA40" s="3" t="s">
        <v>737</v>
      </c>
      <c r="AC40" s="3" t="s">
        <v>1500</v>
      </c>
      <c r="AD40" s="5" t="str">
        <f t="shared" si="2"/>
        <v>ListDescArt286_Baixa_N/A</v>
      </c>
      <c r="AE40" s="5" t="s">
        <v>1517</v>
      </c>
      <c r="AF40" s="5" t="s">
        <v>44</v>
      </c>
      <c r="AG40" s="5" t="s">
        <v>35</v>
      </c>
      <c r="AH40" s="91" t="s">
        <v>1557</v>
      </c>
      <c r="AI40" s="37">
        <v>8</v>
      </c>
      <c r="AJ40" s="9" t="s">
        <v>1558</v>
      </c>
    </row>
    <row r="41" spans="4:36" x14ac:dyDescent="0.25">
      <c r="D41" s="106"/>
      <c r="H41" s="3"/>
      <c r="I41" s="3" t="s">
        <v>1676</v>
      </c>
      <c r="J41" s="8" t="s">
        <v>674</v>
      </c>
      <c r="K41" s="60" t="s">
        <v>35</v>
      </c>
      <c r="L41" s="5" t="s">
        <v>1693</v>
      </c>
      <c r="M41" s="3" t="s">
        <v>1677</v>
      </c>
      <c r="N41" s="5" t="s">
        <v>693</v>
      </c>
      <c r="O41" s="5" t="s">
        <v>803</v>
      </c>
      <c r="P41" s="24"/>
      <c r="Q41" s="24"/>
      <c r="R41" s="24"/>
      <c r="Z41" s="3" t="s">
        <v>788</v>
      </c>
      <c r="AA41" s="3" t="s">
        <v>708</v>
      </c>
      <c r="AC41" s="3"/>
      <c r="AD41" s="5" t="str">
        <f t="shared" si="2"/>
        <v>ListDescArt286_Média_N/A</v>
      </c>
      <c r="AE41" s="5" t="s">
        <v>1517</v>
      </c>
      <c r="AF41" s="5" t="s">
        <v>689</v>
      </c>
      <c r="AG41" s="5" t="s">
        <v>35</v>
      </c>
      <c r="AH41" s="91" t="s">
        <v>1557</v>
      </c>
      <c r="AI41" s="37">
        <v>12</v>
      </c>
      <c r="AJ41" s="9" t="s">
        <v>1559</v>
      </c>
    </row>
    <row r="42" spans="4:36" x14ac:dyDescent="0.25">
      <c r="H42" s="3"/>
      <c r="I42" s="3" t="s">
        <v>1678</v>
      </c>
      <c r="J42" s="8" t="s">
        <v>674</v>
      </c>
      <c r="K42" s="60" t="s">
        <v>35</v>
      </c>
      <c r="L42" s="5" t="s">
        <v>1694</v>
      </c>
      <c r="M42" s="3" t="s">
        <v>1679</v>
      </c>
      <c r="N42" s="5" t="s">
        <v>693</v>
      </c>
      <c r="O42" s="5" t="s">
        <v>803</v>
      </c>
      <c r="P42" s="24"/>
      <c r="Q42" s="24"/>
      <c r="R42" s="24"/>
      <c r="Z42" s="3" t="s">
        <v>789</v>
      </c>
      <c r="AA42" s="3" t="s">
        <v>747</v>
      </c>
      <c r="AC42" s="3"/>
      <c r="AD42" s="5" t="str">
        <f t="shared" si="2"/>
        <v>ListDescArt286_Alta_N/A</v>
      </c>
      <c r="AE42" s="5" t="s">
        <v>1517</v>
      </c>
      <c r="AF42" s="5" t="s">
        <v>690</v>
      </c>
      <c r="AG42" s="5" t="s">
        <v>35</v>
      </c>
      <c r="AH42" s="91" t="s">
        <v>1557</v>
      </c>
      <c r="AI42" s="37">
        <v>16</v>
      </c>
      <c r="AJ42" s="9" t="s">
        <v>1560</v>
      </c>
    </row>
    <row r="43" spans="4:36" x14ac:dyDescent="0.25">
      <c r="H43" s="3"/>
      <c r="I43" s="3" t="s">
        <v>1680</v>
      </c>
      <c r="J43" s="8" t="s">
        <v>674</v>
      </c>
      <c r="K43" s="60" t="s">
        <v>35</v>
      </c>
      <c r="L43" s="5" t="s">
        <v>1695</v>
      </c>
      <c r="M43" s="3" t="s">
        <v>1681</v>
      </c>
      <c r="N43" s="5" t="s">
        <v>693</v>
      </c>
      <c r="O43" s="5" t="s">
        <v>803</v>
      </c>
      <c r="P43" s="24"/>
      <c r="Q43" s="24"/>
      <c r="R43" s="24"/>
      <c r="Z43" s="3" t="s">
        <v>790</v>
      </c>
      <c r="AA43" s="3" t="s">
        <v>727</v>
      </c>
      <c r="AC43" s="3" t="s">
        <v>1501</v>
      </c>
      <c r="AD43" s="5" t="str">
        <f t="shared" si="2"/>
        <v>ListDescArt287_Baixa_N/A</v>
      </c>
      <c r="AE43" s="5" t="s">
        <v>1518</v>
      </c>
      <c r="AF43" s="5" t="s">
        <v>44</v>
      </c>
      <c r="AG43" s="5" t="s">
        <v>35</v>
      </c>
      <c r="AH43" s="91" t="s">
        <v>1561</v>
      </c>
      <c r="AI43" s="37">
        <v>12</v>
      </c>
      <c r="AJ43" s="9" t="s">
        <v>1562</v>
      </c>
    </row>
    <row r="44" spans="4:36" x14ac:dyDescent="0.25">
      <c r="H44" s="3"/>
      <c r="I44" s="3" t="s">
        <v>1682</v>
      </c>
      <c r="J44" s="8" t="s">
        <v>674</v>
      </c>
      <c r="K44" s="60" t="s">
        <v>35</v>
      </c>
      <c r="L44" s="5" t="s">
        <v>1696</v>
      </c>
      <c r="M44" s="3" t="s">
        <v>1683</v>
      </c>
      <c r="N44" s="5" t="s">
        <v>693</v>
      </c>
      <c r="O44" s="5" t="s">
        <v>803</v>
      </c>
      <c r="P44" s="24"/>
      <c r="Q44" s="24"/>
      <c r="R44" s="24"/>
      <c r="Z44" s="3" t="s">
        <v>791</v>
      </c>
      <c r="AA44" s="3" t="s">
        <v>730</v>
      </c>
      <c r="AC44" s="3"/>
      <c r="AD44" s="5" t="str">
        <f t="shared" si="2"/>
        <v>ListDescArt287_Média_N/A</v>
      </c>
      <c r="AE44" s="5" t="s">
        <v>1518</v>
      </c>
      <c r="AF44" s="5" t="s">
        <v>689</v>
      </c>
      <c r="AG44" s="5" t="s">
        <v>35</v>
      </c>
      <c r="AH44" s="91" t="s">
        <v>1561</v>
      </c>
      <c r="AI44" s="37">
        <v>16</v>
      </c>
      <c r="AJ44" s="9" t="s">
        <v>1563</v>
      </c>
    </row>
    <row r="45" spans="4:36" x14ac:dyDescent="0.25">
      <c r="H45" s="3"/>
      <c r="I45" s="3" t="s">
        <v>1684</v>
      </c>
      <c r="J45" s="8" t="s">
        <v>674</v>
      </c>
      <c r="K45" s="60" t="s">
        <v>35</v>
      </c>
      <c r="L45" s="5" t="s">
        <v>1697</v>
      </c>
      <c r="M45" s="3" t="s">
        <v>1685</v>
      </c>
      <c r="N45" s="5" t="s">
        <v>693</v>
      </c>
      <c r="O45" s="5" t="s">
        <v>803</v>
      </c>
      <c r="P45" s="24"/>
      <c r="Q45" s="24"/>
      <c r="R45" s="24"/>
      <c r="Z45" s="3" t="s">
        <v>792</v>
      </c>
      <c r="AA45" s="3" t="s">
        <v>704</v>
      </c>
      <c r="AC45" s="3"/>
      <c r="AD45" s="5" t="str">
        <f t="shared" si="2"/>
        <v>ListDescArt287_Alta_N/A</v>
      </c>
      <c r="AE45" s="5" t="s">
        <v>1518</v>
      </c>
      <c r="AF45" s="5" t="s">
        <v>690</v>
      </c>
      <c r="AG45" s="5" t="s">
        <v>35</v>
      </c>
      <c r="AH45" s="91" t="s">
        <v>1561</v>
      </c>
      <c r="AI45" s="37">
        <v>20</v>
      </c>
      <c r="AJ45" s="9" t="s">
        <v>1564</v>
      </c>
    </row>
    <row r="46" spans="4:36" x14ac:dyDescent="0.25">
      <c r="H46" s="3"/>
      <c r="I46" s="3" t="s">
        <v>1686</v>
      </c>
      <c r="J46" s="8" t="s">
        <v>674</v>
      </c>
      <c r="K46" s="60" t="s">
        <v>35</v>
      </c>
      <c r="L46" s="5" t="s">
        <v>1698</v>
      </c>
      <c r="M46" s="3" t="s">
        <v>1687</v>
      </c>
      <c r="N46" s="5" t="s">
        <v>693</v>
      </c>
      <c r="O46" s="5" t="s">
        <v>803</v>
      </c>
      <c r="P46" s="24"/>
      <c r="Q46" s="24"/>
      <c r="R46" s="24"/>
      <c r="Z46" s="3" t="s">
        <v>793</v>
      </c>
      <c r="AA46" s="3" t="s">
        <v>748</v>
      </c>
      <c r="AC46" s="3" t="s">
        <v>1502</v>
      </c>
      <c r="AD46" s="5" t="str">
        <f t="shared" si="2"/>
        <v>ListDescArt288_N/A_N/A</v>
      </c>
      <c r="AE46" s="5" t="s">
        <v>1519</v>
      </c>
      <c r="AF46" s="5" t="s">
        <v>35</v>
      </c>
      <c r="AG46" s="5" t="s">
        <v>35</v>
      </c>
      <c r="AH46" s="91" t="s">
        <v>1565</v>
      </c>
      <c r="AI46" s="37">
        <v>28</v>
      </c>
      <c r="AJ46" s="9" t="s">
        <v>1566</v>
      </c>
    </row>
    <row r="47" spans="4:36" x14ac:dyDescent="0.25">
      <c r="H47" s="52" t="s">
        <v>92</v>
      </c>
      <c r="I47" s="8" t="s">
        <v>830</v>
      </c>
      <c r="J47" s="8" t="s">
        <v>674</v>
      </c>
      <c r="K47" s="16" t="s">
        <v>35</v>
      </c>
      <c r="L47" s="5" t="s">
        <v>280</v>
      </c>
      <c r="M47" s="5" t="s">
        <v>490</v>
      </c>
      <c r="N47" s="52" t="s">
        <v>694</v>
      </c>
      <c r="O47" s="3" t="s">
        <v>804</v>
      </c>
      <c r="P47" s="24"/>
      <c r="Q47" s="24"/>
      <c r="R47" s="24"/>
      <c r="Z47" s="3" t="s">
        <v>794</v>
      </c>
      <c r="AA47" s="3" t="s">
        <v>710</v>
      </c>
      <c r="AC47" s="3" t="s">
        <v>1503</v>
      </c>
      <c r="AD47" s="5" t="str">
        <f t="shared" si="2"/>
        <v>ListDescArt289_N/A_N/A</v>
      </c>
      <c r="AE47" s="5" t="s">
        <v>1520</v>
      </c>
      <c r="AF47" s="5" t="s">
        <v>35</v>
      </c>
      <c r="AG47" s="5" t="s">
        <v>35</v>
      </c>
      <c r="AH47" s="91" t="s">
        <v>1565</v>
      </c>
      <c r="AI47" s="37">
        <v>16</v>
      </c>
      <c r="AJ47" s="9" t="s">
        <v>1567</v>
      </c>
    </row>
    <row r="48" spans="4:36" x14ac:dyDescent="0.25">
      <c r="H48" s="52"/>
      <c r="I48" s="8" t="s">
        <v>121</v>
      </c>
      <c r="J48" s="8" t="s">
        <v>674</v>
      </c>
      <c r="K48" s="16" t="s">
        <v>35</v>
      </c>
      <c r="L48" s="5" t="s">
        <v>281</v>
      </c>
      <c r="M48" s="5" t="s">
        <v>491</v>
      </c>
      <c r="N48" s="52" t="s">
        <v>694</v>
      </c>
      <c r="O48" s="3" t="s">
        <v>804</v>
      </c>
      <c r="P48" s="24"/>
      <c r="Q48" s="24"/>
      <c r="R48" s="24"/>
      <c r="Z48" s="3" t="s">
        <v>795</v>
      </c>
      <c r="AA48" s="3" t="s">
        <v>728</v>
      </c>
      <c r="AC48" s="3" t="s">
        <v>1504</v>
      </c>
      <c r="AD48" s="5" t="str">
        <f t="shared" si="2"/>
        <v>ListDescArt290_N/A_N/A</v>
      </c>
      <c r="AE48" s="5" t="s">
        <v>1521</v>
      </c>
      <c r="AF48" s="5" t="s">
        <v>35</v>
      </c>
      <c r="AG48" s="5" t="s">
        <v>35</v>
      </c>
      <c r="AH48" s="91" t="s">
        <v>1568</v>
      </c>
      <c r="AI48" s="37">
        <v>2</v>
      </c>
      <c r="AJ48" s="9" t="s">
        <v>1569</v>
      </c>
    </row>
    <row r="49" spans="8:36" x14ac:dyDescent="0.25">
      <c r="H49" s="52"/>
      <c r="I49" s="8" t="s">
        <v>122</v>
      </c>
      <c r="J49" s="8" t="s">
        <v>674</v>
      </c>
      <c r="K49" s="16" t="s">
        <v>35</v>
      </c>
      <c r="L49" s="5" t="s">
        <v>282</v>
      </c>
      <c r="M49" s="5" t="s">
        <v>492</v>
      </c>
      <c r="N49" s="5" t="s">
        <v>693</v>
      </c>
      <c r="O49" s="3" t="s">
        <v>803</v>
      </c>
      <c r="P49" s="24"/>
      <c r="Q49" s="24"/>
      <c r="R49" s="24"/>
      <c r="Z49" s="3" t="s">
        <v>796</v>
      </c>
      <c r="AA49" s="3" t="s">
        <v>722</v>
      </c>
      <c r="AC49" s="3" t="s">
        <v>1505</v>
      </c>
      <c r="AD49" s="5" t="str">
        <f t="shared" si="2"/>
        <v>ListDescArt291_Muito Baixa_N/A</v>
      </c>
      <c r="AE49" s="5" t="s">
        <v>1522</v>
      </c>
      <c r="AF49" s="5" t="s">
        <v>697</v>
      </c>
      <c r="AG49" s="5" t="s">
        <v>35</v>
      </c>
      <c r="AH49" s="91" t="s">
        <v>1555</v>
      </c>
      <c r="AI49" s="37">
        <v>54</v>
      </c>
      <c r="AJ49" s="8" t="s">
        <v>1570</v>
      </c>
    </row>
    <row r="50" spans="8:36" x14ac:dyDescent="0.25">
      <c r="H50" s="52"/>
      <c r="I50" s="8" t="s">
        <v>123</v>
      </c>
      <c r="J50" s="8" t="s">
        <v>674</v>
      </c>
      <c r="K50" s="16" t="s">
        <v>35</v>
      </c>
      <c r="L50" s="5" t="s">
        <v>283</v>
      </c>
      <c r="M50" s="5" t="s">
        <v>493</v>
      </c>
      <c r="N50" s="5" t="s">
        <v>693</v>
      </c>
      <c r="O50" s="3" t="s">
        <v>803</v>
      </c>
      <c r="P50" s="24"/>
      <c r="Q50" s="24"/>
      <c r="R50" s="24"/>
      <c r="Z50" s="3" t="s">
        <v>797</v>
      </c>
      <c r="AA50" s="3" t="s">
        <v>715</v>
      </c>
      <c r="AC50" s="3"/>
      <c r="AD50" s="5" t="str">
        <f t="shared" si="2"/>
        <v>ListDescArt291_Baixa_N/A</v>
      </c>
      <c r="AE50" s="5" t="s">
        <v>1522</v>
      </c>
      <c r="AF50" s="5" t="s">
        <v>44</v>
      </c>
      <c r="AG50" s="5" t="s">
        <v>35</v>
      </c>
      <c r="AH50" s="91" t="s">
        <v>1555</v>
      </c>
      <c r="AI50" s="37">
        <v>69</v>
      </c>
      <c r="AJ50" s="8" t="s">
        <v>1571</v>
      </c>
    </row>
    <row r="51" spans="8:36" x14ac:dyDescent="0.25">
      <c r="H51" s="52"/>
      <c r="I51" s="8" t="s">
        <v>124</v>
      </c>
      <c r="J51" s="8" t="s">
        <v>674</v>
      </c>
      <c r="K51" s="16" t="s">
        <v>35</v>
      </c>
      <c r="L51" s="5" t="s">
        <v>284</v>
      </c>
      <c r="M51" s="5" t="s">
        <v>494</v>
      </c>
      <c r="N51" s="5" t="s">
        <v>693</v>
      </c>
      <c r="O51" s="3" t="s">
        <v>803</v>
      </c>
      <c r="P51" s="24"/>
      <c r="Q51" s="24"/>
      <c r="R51" s="24"/>
      <c r="Z51" s="3" t="s">
        <v>798</v>
      </c>
      <c r="AA51" s="3" t="s">
        <v>732</v>
      </c>
      <c r="AC51" s="3"/>
      <c r="AD51" s="5" t="str">
        <f t="shared" si="2"/>
        <v>ListDescArt291_Média_N/A</v>
      </c>
      <c r="AE51" s="5" t="s">
        <v>1522</v>
      </c>
      <c r="AF51" s="5" t="s">
        <v>689</v>
      </c>
      <c r="AG51" s="5" t="s">
        <v>35</v>
      </c>
      <c r="AH51" s="91" t="s">
        <v>1555</v>
      </c>
      <c r="AI51" s="37">
        <v>84</v>
      </c>
      <c r="AJ51" s="8" t="s">
        <v>1572</v>
      </c>
    </row>
    <row r="52" spans="8:36" x14ac:dyDescent="0.25">
      <c r="H52" s="52"/>
      <c r="I52" s="8" t="s">
        <v>125</v>
      </c>
      <c r="J52" s="8" t="s">
        <v>674</v>
      </c>
      <c r="K52" s="16" t="s">
        <v>35</v>
      </c>
      <c r="L52" s="5" t="s">
        <v>285</v>
      </c>
      <c r="M52" s="5" t="s">
        <v>495</v>
      </c>
      <c r="N52" s="5" t="s">
        <v>693</v>
      </c>
      <c r="O52" s="3" t="s">
        <v>803</v>
      </c>
      <c r="P52" s="24"/>
      <c r="Q52" s="24"/>
      <c r="R52" s="24"/>
      <c r="Z52" s="3" t="s">
        <v>1489</v>
      </c>
      <c r="AA52" s="5" t="s">
        <v>1475</v>
      </c>
      <c r="AC52" s="3"/>
      <c r="AD52" s="5" t="str">
        <f t="shared" si="2"/>
        <v>ListDescArt291_Alta_N/A</v>
      </c>
      <c r="AE52" s="5" t="s">
        <v>1522</v>
      </c>
      <c r="AF52" s="5" t="s">
        <v>690</v>
      </c>
      <c r="AG52" s="5" t="s">
        <v>35</v>
      </c>
      <c r="AH52" s="91" t="s">
        <v>1555</v>
      </c>
      <c r="AI52" s="37">
        <v>99</v>
      </c>
      <c r="AJ52" s="8" t="s">
        <v>1573</v>
      </c>
    </row>
    <row r="53" spans="8:36" x14ac:dyDescent="0.25">
      <c r="H53" s="52"/>
      <c r="I53" s="8" t="s">
        <v>126</v>
      </c>
      <c r="J53" s="8" t="s">
        <v>674</v>
      </c>
      <c r="K53" s="16" t="s">
        <v>35</v>
      </c>
      <c r="L53" s="5" t="s">
        <v>286</v>
      </c>
      <c r="M53" s="5" t="s">
        <v>496</v>
      </c>
      <c r="N53" s="5" t="s">
        <v>693</v>
      </c>
      <c r="O53" s="3" t="s">
        <v>803</v>
      </c>
      <c r="P53" s="24"/>
      <c r="Q53" s="24"/>
      <c r="R53" s="24"/>
      <c r="AC53" s="3"/>
      <c r="AD53" s="5" t="str">
        <f t="shared" si="2"/>
        <v>ListDescArt291_Muito Alta_N/A</v>
      </c>
      <c r="AE53" s="5" t="s">
        <v>1522</v>
      </c>
      <c r="AF53" s="5" t="s">
        <v>698</v>
      </c>
      <c r="AG53" s="5" t="s">
        <v>35</v>
      </c>
      <c r="AH53" s="91" t="s">
        <v>1555</v>
      </c>
      <c r="AI53" s="37">
        <v>114</v>
      </c>
      <c r="AJ53" s="8" t="s">
        <v>1574</v>
      </c>
    </row>
    <row r="54" spans="8:36" x14ac:dyDescent="0.25">
      <c r="H54" s="52"/>
      <c r="I54" s="8" t="s">
        <v>127</v>
      </c>
      <c r="J54" s="8" t="s">
        <v>675</v>
      </c>
      <c r="K54" s="17" t="s">
        <v>292</v>
      </c>
      <c r="L54" s="5" t="s">
        <v>287</v>
      </c>
      <c r="M54" s="5" t="s">
        <v>497</v>
      </c>
      <c r="N54" s="5" t="s">
        <v>693</v>
      </c>
      <c r="O54" s="3" t="s">
        <v>803</v>
      </c>
      <c r="P54" s="24"/>
      <c r="Q54" s="24"/>
      <c r="R54" s="24"/>
      <c r="AC54" s="3" t="s">
        <v>1506</v>
      </c>
      <c r="AD54" s="5" t="str">
        <f t="shared" si="2"/>
        <v>ListDescArt292_N/A_N/A</v>
      </c>
      <c r="AE54" s="5" t="s">
        <v>1523</v>
      </c>
      <c r="AF54" s="5" t="s">
        <v>35</v>
      </c>
      <c r="AG54" s="5" t="s">
        <v>35</v>
      </c>
      <c r="AH54" s="91" t="s">
        <v>1555</v>
      </c>
      <c r="AI54" s="37">
        <v>24</v>
      </c>
      <c r="AJ54" s="8" t="s">
        <v>1575</v>
      </c>
    </row>
    <row r="55" spans="8:36" x14ac:dyDescent="0.25">
      <c r="H55" s="52"/>
      <c r="I55" s="8" t="s">
        <v>128</v>
      </c>
      <c r="J55" s="8" t="s">
        <v>675</v>
      </c>
      <c r="K55" s="17" t="s">
        <v>292</v>
      </c>
      <c r="L55" s="5" t="s">
        <v>288</v>
      </c>
      <c r="M55" s="5" t="s">
        <v>498</v>
      </c>
      <c r="N55" s="5" t="s">
        <v>693</v>
      </c>
      <c r="O55" s="3" t="s">
        <v>803</v>
      </c>
      <c r="P55" s="24"/>
      <c r="Q55" s="24"/>
      <c r="R55" s="24"/>
      <c r="AC55" s="3" t="s">
        <v>1507</v>
      </c>
      <c r="AD55" s="5" t="str">
        <f t="shared" si="2"/>
        <v>ListDescArt293_N/A_N/A</v>
      </c>
      <c r="AE55" s="5" t="s">
        <v>1524</v>
      </c>
      <c r="AF55" s="5" t="s">
        <v>35</v>
      </c>
      <c r="AG55" s="5" t="s">
        <v>35</v>
      </c>
      <c r="AH55" s="91" t="s">
        <v>1568</v>
      </c>
      <c r="AI55" s="37">
        <v>2</v>
      </c>
      <c r="AJ55" s="8" t="s">
        <v>1576</v>
      </c>
    </row>
    <row r="56" spans="8:36" x14ac:dyDescent="0.25">
      <c r="H56" s="52"/>
      <c r="I56" s="8" t="s">
        <v>129</v>
      </c>
      <c r="J56" s="8" t="s">
        <v>675</v>
      </c>
      <c r="K56" s="17" t="s">
        <v>292</v>
      </c>
      <c r="L56" s="5" t="s">
        <v>289</v>
      </c>
      <c r="M56" s="5" t="s">
        <v>499</v>
      </c>
      <c r="N56" s="5" t="s">
        <v>693</v>
      </c>
      <c r="O56" s="3" t="s">
        <v>803</v>
      </c>
      <c r="P56" s="24"/>
      <c r="Q56" s="24"/>
      <c r="R56" s="24"/>
      <c r="AC56" s="3" t="s">
        <v>1508</v>
      </c>
      <c r="AD56" s="5" t="str">
        <f t="shared" si="2"/>
        <v>ListDescArt294_Muito Baixa_N/A</v>
      </c>
      <c r="AE56" s="5" t="s">
        <v>1525</v>
      </c>
      <c r="AF56" s="5" t="s">
        <v>697</v>
      </c>
      <c r="AG56" s="5" t="s">
        <v>35</v>
      </c>
      <c r="AH56" s="91" t="s">
        <v>1555</v>
      </c>
      <c r="AI56" s="37">
        <v>10</v>
      </c>
      <c r="AJ56" s="8" t="s">
        <v>1577</v>
      </c>
    </row>
    <row r="57" spans="8:36" x14ac:dyDescent="0.25">
      <c r="H57" s="52"/>
      <c r="I57" s="8" t="s">
        <v>130</v>
      </c>
      <c r="J57" s="8" t="s">
        <v>676</v>
      </c>
      <c r="K57" s="17" t="s">
        <v>76</v>
      </c>
      <c r="L57" s="5" t="s">
        <v>290</v>
      </c>
      <c r="M57" s="5" t="s">
        <v>500</v>
      </c>
      <c r="N57" s="12" t="s">
        <v>695</v>
      </c>
      <c r="O57" s="3" t="s">
        <v>803</v>
      </c>
      <c r="P57" s="24"/>
      <c r="Q57" s="24"/>
      <c r="R57" s="24"/>
      <c r="AC57" s="3"/>
      <c r="AD57" s="5" t="str">
        <f t="shared" si="2"/>
        <v>ListDescArt294_Baixa_N/A</v>
      </c>
      <c r="AE57" s="5" t="s">
        <v>1525</v>
      </c>
      <c r="AF57" s="5" t="s">
        <v>44</v>
      </c>
      <c r="AG57" s="5" t="s">
        <v>35</v>
      </c>
      <c r="AH57" s="91" t="s">
        <v>1555</v>
      </c>
      <c r="AI57" s="37">
        <v>15</v>
      </c>
      <c r="AJ57" s="8" t="s">
        <v>1578</v>
      </c>
    </row>
    <row r="58" spans="8:36" x14ac:dyDescent="0.25">
      <c r="H58" s="52"/>
      <c r="I58" s="8" t="s">
        <v>131</v>
      </c>
      <c r="J58" s="8" t="s">
        <v>676</v>
      </c>
      <c r="K58" s="17" t="s">
        <v>76</v>
      </c>
      <c r="L58" s="5" t="s">
        <v>291</v>
      </c>
      <c r="M58" s="5" t="s">
        <v>501</v>
      </c>
      <c r="N58" s="12" t="s">
        <v>695</v>
      </c>
      <c r="O58" s="3" t="s">
        <v>803</v>
      </c>
      <c r="P58" s="24"/>
      <c r="Q58" s="24"/>
      <c r="R58" s="24"/>
      <c r="AC58" s="3"/>
      <c r="AD58" s="5" t="str">
        <f t="shared" si="2"/>
        <v>ListDescArt294_Média_N/A</v>
      </c>
      <c r="AE58" s="5" t="s">
        <v>1525</v>
      </c>
      <c r="AF58" s="5" t="s">
        <v>689</v>
      </c>
      <c r="AG58" s="5" t="s">
        <v>35</v>
      </c>
      <c r="AH58" s="91" t="s">
        <v>1555</v>
      </c>
      <c r="AI58" s="37">
        <v>20</v>
      </c>
      <c r="AJ58" s="8" t="s">
        <v>1579</v>
      </c>
    </row>
    <row r="59" spans="8:36" x14ac:dyDescent="0.25">
      <c r="H59" s="52" t="s">
        <v>93</v>
      </c>
      <c r="I59" s="8" t="s">
        <v>132</v>
      </c>
      <c r="J59" s="8" t="s">
        <v>674</v>
      </c>
      <c r="K59" s="16" t="s">
        <v>35</v>
      </c>
      <c r="L59" s="5" t="s">
        <v>298</v>
      </c>
      <c r="M59" s="5" t="s">
        <v>502</v>
      </c>
      <c r="N59" s="5" t="s">
        <v>693</v>
      </c>
      <c r="O59" s="3" t="s">
        <v>820</v>
      </c>
      <c r="P59" s="24"/>
      <c r="Q59" s="24"/>
      <c r="R59" s="24"/>
      <c r="AC59" s="3"/>
      <c r="AD59" s="5" t="str">
        <f t="shared" si="2"/>
        <v>ListDescArt294_Alta_N/A</v>
      </c>
      <c r="AE59" s="5" t="s">
        <v>1525</v>
      </c>
      <c r="AF59" s="5" t="s">
        <v>690</v>
      </c>
      <c r="AG59" s="5" t="s">
        <v>35</v>
      </c>
      <c r="AH59" s="91" t="s">
        <v>1555</v>
      </c>
      <c r="AI59" s="37">
        <v>25</v>
      </c>
      <c r="AJ59" s="8" t="s">
        <v>1580</v>
      </c>
    </row>
    <row r="60" spans="8:36" x14ac:dyDescent="0.25">
      <c r="H60" s="52"/>
      <c r="I60" s="8" t="s">
        <v>133</v>
      </c>
      <c r="J60" s="8" t="s">
        <v>674</v>
      </c>
      <c r="K60" s="16" t="s">
        <v>35</v>
      </c>
      <c r="L60" s="5" t="s">
        <v>299</v>
      </c>
      <c r="M60" s="5" t="s">
        <v>503</v>
      </c>
      <c r="N60" s="5" t="s">
        <v>693</v>
      </c>
      <c r="O60" s="3" t="s">
        <v>827</v>
      </c>
      <c r="P60" s="24"/>
      <c r="Q60" s="24"/>
      <c r="R60" s="24"/>
      <c r="AC60" s="3"/>
      <c r="AD60" s="5" t="str">
        <f t="shared" si="2"/>
        <v>ListDescArt294_Muito Alta_N/A</v>
      </c>
      <c r="AE60" s="5" t="s">
        <v>1525</v>
      </c>
      <c r="AF60" s="5" t="s">
        <v>698</v>
      </c>
      <c r="AG60" s="5" t="s">
        <v>35</v>
      </c>
      <c r="AH60" s="91" t="s">
        <v>1555</v>
      </c>
      <c r="AI60" s="37">
        <v>30</v>
      </c>
      <c r="AJ60" s="8" t="s">
        <v>1581</v>
      </c>
    </row>
    <row r="61" spans="8:36" x14ac:dyDescent="0.25">
      <c r="H61" s="52" t="s">
        <v>94</v>
      </c>
      <c r="I61" s="8" t="s">
        <v>134</v>
      </c>
      <c r="J61" s="8" t="s">
        <v>674</v>
      </c>
      <c r="K61" s="16" t="s">
        <v>35</v>
      </c>
      <c r="L61" s="5" t="s">
        <v>300</v>
      </c>
      <c r="M61" s="5" t="s">
        <v>504</v>
      </c>
      <c r="N61" s="5" t="s">
        <v>693</v>
      </c>
      <c r="O61" s="3" t="s">
        <v>828</v>
      </c>
      <c r="P61" s="24"/>
      <c r="Q61" s="24"/>
      <c r="R61" s="24"/>
      <c r="AC61" s="3" t="s">
        <v>1509</v>
      </c>
      <c r="AD61" s="5" t="str">
        <f t="shared" si="2"/>
        <v>ListDescArt295_N/A_N/A</v>
      </c>
      <c r="AE61" s="5" t="s">
        <v>1526</v>
      </c>
      <c r="AF61" s="5" t="s">
        <v>35</v>
      </c>
      <c r="AG61" s="5" t="s">
        <v>35</v>
      </c>
      <c r="AH61" s="91" t="s">
        <v>1582</v>
      </c>
      <c r="AI61" s="37">
        <v>48</v>
      </c>
      <c r="AJ61" s="8" t="s">
        <v>1583</v>
      </c>
    </row>
    <row r="62" spans="8:36" x14ac:dyDescent="0.25">
      <c r="H62" s="52"/>
      <c r="I62" s="9" t="s">
        <v>135</v>
      </c>
      <c r="J62" s="8" t="s">
        <v>677</v>
      </c>
      <c r="K62" s="18" t="s">
        <v>304</v>
      </c>
      <c r="L62" s="5" t="s">
        <v>301</v>
      </c>
      <c r="M62" s="5" t="s">
        <v>505</v>
      </c>
      <c r="N62" s="5" t="s">
        <v>693</v>
      </c>
      <c r="O62" s="3" t="s">
        <v>829</v>
      </c>
      <c r="P62" s="24"/>
      <c r="Q62" s="24"/>
      <c r="R62" s="24"/>
      <c r="AC62" s="3" t="s">
        <v>1510</v>
      </c>
      <c r="AD62" s="5" t="str">
        <f t="shared" si="2"/>
        <v>ListDescArt296_N/A_N/A</v>
      </c>
      <c r="AE62" s="5" t="s">
        <v>1527</v>
      </c>
      <c r="AF62" s="5" t="s">
        <v>35</v>
      </c>
      <c r="AG62" s="5" t="s">
        <v>35</v>
      </c>
      <c r="AH62" s="91" t="s">
        <v>1555</v>
      </c>
      <c r="AI62" s="37">
        <v>24</v>
      </c>
      <c r="AJ62" s="8" t="s">
        <v>1584</v>
      </c>
    </row>
    <row r="63" spans="8:36" x14ac:dyDescent="0.25">
      <c r="H63" s="52"/>
      <c r="I63" s="9" t="s">
        <v>136</v>
      </c>
      <c r="J63" s="8" t="s">
        <v>674</v>
      </c>
      <c r="K63" s="16" t="s">
        <v>35</v>
      </c>
      <c r="L63" s="5" t="s">
        <v>302</v>
      </c>
      <c r="M63" s="5" t="s">
        <v>506</v>
      </c>
      <c r="N63" s="5" t="s">
        <v>693</v>
      </c>
      <c r="O63" s="3" t="s">
        <v>828</v>
      </c>
      <c r="P63" s="24"/>
      <c r="Q63" s="24"/>
      <c r="R63" s="24"/>
      <c r="AC63" s="3" t="s">
        <v>1511</v>
      </c>
      <c r="AD63" s="5" t="str">
        <f t="shared" si="2"/>
        <v>ListDescArt297_N/A_N/A</v>
      </c>
      <c r="AE63" s="5" t="s">
        <v>1528</v>
      </c>
      <c r="AF63" s="5" t="s">
        <v>35</v>
      </c>
      <c r="AG63" s="5" t="s">
        <v>35</v>
      </c>
      <c r="AH63" s="91" t="s">
        <v>1565</v>
      </c>
      <c r="AI63" s="37">
        <v>24</v>
      </c>
      <c r="AJ63" s="8" t="s">
        <v>1585</v>
      </c>
    </row>
    <row r="64" spans="8:36" x14ac:dyDescent="0.25">
      <c r="H64" s="52"/>
      <c r="I64" s="9" t="s">
        <v>137</v>
      </c>
      <c r="J64" s="8" t="s">
        <v>677</v>
      </c>
      <c r="K64" s="18" t="s">
        <v>304</v>
      </c>
      <c r="L64" s="5" t="s">
        <v>303</v>
      </c>
      <c r="M64" s="5" t="s">
        <v>507</v>
      </c>
      <c r="N64" s="5" t="s">
        <v>693</v>
      </c>
      <c r="O64" s="3" t="s">
        <v>829</v>
      </c>
      <c r="P64" s="24"/>
      <c r="Q64" s="24"/>
      <c r="R64" s="24"/>
      <c r="AC64" s="3" t="s">
        <v>1512</v>
      </c>
      <c r="AD64" s="5" t="str">
        <f t="shared" si="2"/>
        <v>ListDescArt298_Muito Baixa_N/A</v>
      </c>
      <c r="AE64" s="5" t="s">
        <v>1529</v>
      </c>
      <c r="AF64" s="5" t="s">
        <v>697</v>
      </c>
      <c r="AG64" s="5" t="s">
        <v>35</v>
      </c>
      <c r="AH64" s="91" t="s">
        <v>1565</v>
      </c>
      <c r="AI64" s="37">
        <v>8</v>
      </c>
      <c r="AJ64" s="9" t="s">
        <v>1586</v>
      </c>
    </row>
    <row r="65" spans="8:36" x14ac:dyDescent="0.25">
      <c r="H65" s="52" t="s">
        <v>95</v>
      </c>
      <c r="I65" s="9" t="s">
        <v>138</v>
      </c>
      <c r="J65" s="8" t="s">
        <v>675</v>
      </c>
      <c r="K65" s="17" t="s">
        <v>292</v>
      </c>
      <c r="L65" s="5" t="s">
        <v>305</v>
      </c>
      <c r="M65" s="5" t="s">
        <v>508</v>
      </c>
      <c r="N65" s="5" t="s">
        <v>693</v>
      </c>
      <c r="O65" s="3" t="s">
        <v>803</v>
      </c>
      <c r="P65" s="24"/>
      <c r="Q65" s="24"/>
      <c r="R65" s="24"/>
      <c r="AC65" s="3"/>
      <c r="AD65" s="5" t="str">
        <f t="shared" si="2"/>
        <v>ListDescArt298_Baixa_N/A</v>
      </c>
      <c r="AE65" s="5" t="s">
        <v>1529</v>
      </c>
      <c r="AF65" s="5" t="s">
        <v>44</v>
      </c>
      <c r="AG65" s="5" t="s">
        <v>35</v>
      </c>
      <c r="AH65" s="91" t="s">
        <v>1565</v>
      </c>
      <c r="AI65" s="37">
        <v>16</v>
      </c>
      <c r="AJ65" s="8" t="s">
        <v>1587</v>
      </c>
    </row>
    <row r="66" spans="8:36" x14ac:dyDescent="0.25">
      <c r="H66" s="52"/>
      <c r="I66" s="9" t="s">
        <v>139</v>
      </c>
      <c r="J66" s="8" t="s">
        <v>675</v>
      </c>
      <c r="K66" s="17" t="s">
        <v>292</v>
      </c>
      <c r="L66" s="5" t="s">
        <v>306</v>
      </c>
      <c r="M66" s="5" t="s">
        <v>509</v>
      </c>
      <c r="N66" s="5" t="s">
        <v>693</v>
      </c>
      <c r="O66" s="3" t="s">
        <v>803</v>
      </c>
      <c r="P66" s="24"/>
      <c r="Q66" s="24"/>
      <c r="R66" s="24"/>
      <c r="AC66" s="3"/>
      <c r="AD66" s="5" t="str">
        <f t="shared" si="2"/>
        <v>ListDescArt298_Média_N/A</v>
      </c>
      <c r="AE66" s="5" t="s">
        <v>1529</v>
      </c>
      <c r="AF66" s="5" t="s">
        <v>689</v>
      </c>
      <c r="AG66" s="5" t="s">
        <v>35</v>
      </c>
      <c r="AH66" s="91" t="s">
        <v>1565</v>
      </c>
      <c r="AI66" s="37">
        <v>24</v>
      </c>
      <c r="AJ66" s="8" t="s">
        <v>1588</v>
      </c>
    </row>
    <row r="67" spans="8:36" x14ac:dyDescent="0.25">
      <c r="H67" s="52"/>
      <c r="I67" s="9" t="s">
        <v>140</v>
      </c>
      <c r="J67" s="8" t="s">
        <v>674</v>
      </c>
      <c r="K67" s="16" t="s">
        <v>35</v>
      </c>
      <c r="L67" s="5" t="s">
        <v>307</v>
      </c>
      <c r="M67" s="5" t="s">
        <v>510</v>
      </c>
      <c r="N67" s="12" t="s">
        <v>695</v>
      </c>
      <c r="O67" s="3" t="s">
        <v>803</v>
      </c>
      <c r="P67" s="24"/>
      <c r="Q67" s="24"/>
      <c r="R67" s="24"/>
      <c r="AC67" s="3"/>
      <c r="AD67" s="5" t="str">
        <f t="shared" si="2"/>
        <v>ListDescArt298_Alta_N/A</v>
      </c>
      <c r="AE67" s="5" t="s">
        <v>1529</v>
      </c>
      <c r="AF67" s="5" t="s">
        <v>690</v>
      </c>
      <c r="AG67" s="5" t="s">
        <v>35</v>
      </c>
      <c r="AH67" s="91" t="s">
        <v>1565</v>
      </c>
      <c r="AI67" s="37">
        <v>32</v>
      </c>
      <c r="AJ67" s="8" t="s">
        <v>1589</v>
      </c>
    </row>
    <row r="68" spans="8:36" x14ac:dyDescent="0.25">
      <c r="H68" s="52"/>
      <c r="I68" s="9" t="s">
        <v>141</v>
      </c>
      <c r="J68" s="8" t="s">
        <v>674</v>
      </c>
      <c r="K68" s="16" t="s">
        <v>35</v>
      </c>
      <c r="L68" s="5" t="s">
        <v>308</v>
      </c>
      <c r="M68" s="5" t="s">
        <v>511</v>
      </c>
      <c r="N68" s="12" t="s">
        <v>695</v>
      </c>
      <c r="O68" s="3" t="s">
        <v>803</v>
      </c>
      <c r="P68" s="24"/>
      <c r="Q68" s="24"/>
      <c r="R68" s="24"/>
      <c r="AC68" s="3"/>
      <c r="AD68" s="5" t="str">
        <f t="shared" si="2"/>
        <v>ListDescArt298_Muito Alta_N/A</v>
      </c>
      <c r="AE68" s="5" t="s">
        <v>1529</v>
      </c>
      <c r="AF68" s="5" t="s">
        <v>698</v>
      </c>
      <c r="AG68" s="5" t="s">
        <v>35</v>
      </c>
      <c r="AH68" s="91" t="s">
        <v>1565</v>
      </c>
      <c r="AI68" s="37">
        <v>48</v>
      </c>
      <c r="AJ68" s="8" t="s">
        <v>1590</v>
      </c>
    </row>
    <row r="69" spans="8:36" x14ac:dyDescent="0.25">
      <c r="H69" s="52"/>
      <c r="I69" s="9" t="s">
        <v>142</v>
      </c>
      <c r="J69" s="8" t="s">
        <v>674</v>
      </c>
      <c r="K69" s="16" t="s">
        <v>35</v>
      </c>
      <c r="L69" s="5" t="s">
        <v>309</v>
      </c>
      <c r="M69" s="5" t="s">
        <v>512</v>
      </c>
      <c r="N69" s="12" t="s">
        <v>695</v>
      </c>
      <c r="O69" s="3" t="s">
        <v>803</v>
      </c>
      <c r="P69" s="24"/>
      <c r="Q69" s="24"/>
      <c r="R69" s="24"/>
      <c r="AC69" s="3" t="s">
        <v>1513</v>
      </c>
      <c r="AD69" s="5" t="str">
        <f t="shared" si="2"/>
        <v>ListDescArt299_N/A_N/A</v>
      </c>
      <c r="AE69" s="5" t="s">
        <v>1530</v>
      </c>
      <c r="AF69" s="5" t="s">
        <v>35</v>
      </c>
      <c r="AG69" s="5" t="s">
        <v>35</v>
      </c>
      <c r="AH69" s="91" t="s">
        <v>1565</v>
      </c>
      <c r="AI69" s="37">
        <v>16</v>
      </c>
      <c r="AJ69" s="8" t="s">
        <v>1584</v>
      </c>
    </row>
    <row r="70" spans="8:36" x14ac:dyDescent="0.25">
      <c r="H70" s="52"/>
      <c r="I70" s="13" t="s">
        <v>1550</v>
      </c>
      <c r="J70" s="8" t="s">
        <v>674</v>
      </c>
      <c r="K70" s="16" t="s">
        <v>35</v>
      </c>
      <c r="L70" s="5" t="s">
        <v>310</v>
      </c>
      <c r="M70" s="5" t="s">
        <v>513</v>
      </c>
      <c r="N70" s="12" t="s">
        <v>695</v>
      </c>
      <c r="O70" s="3" t="s">
        <v>803</v>
      </c>
      <c r="P70" s="24"/>
      <c r="Q70" s="24"/>
      <c r="R70" s="24"/>
      <c r="AC70" s="3" t="s">
        <v>1514</v>
      </c>
      <c r="AD70" s="5" t="str">
        <f t="shared" si="2"/>
        <v>ListDescArt300_N/A_N/A</v>
      </c>
      <c r="AE70" s="5" t="s">
        <v>1531</v>
      </c>
      <c r="AF70" s="5" t="s">
        <v>35</v>
      </c>
      <c r="AG70" s="5" t="s">
        <v>35</v>
      </c>
      <c r="AH70" s="91" t="s">
        <v>1555</v>
      </c>
      <c r="AI70" s="37">
        <v>16</v>
      </c>
      <c r="AJ70" s="8" t="s">
        <v>1592</v>
      </c>
    </row>
    <row r="71" spans="8:36" ht="15" customHeight="1" x14ac:dyDescent="0.25">
      <c r="H71" s="52"/>
      <c r="I71" s="9" t="s">
        <v>143</v>
      </c>
      <c r="J71" s="8" t="s">
        <v>674</v>
      </c>
      <c r="K71" s="16" t="s">
        <v>35</v>
      </c>
      <c r="L71" s="5" t="s">
        <v>311</v>
      </c>
      <c r="M71" s="5" t="s">
        <v>514</v>
      </c>
      <c r="N71" s="12" t="s">
        <v>695</v>
      </c>
      <c r="O71" s="3" t="s">
        <v>803</v>
      </c>
      <c r="P71" s="24"/>
      <c r="Q71" s="24"/>
      <c r="R71" s="24"/>
      <c r="AC71" s="3" t="s">
        <v>1515</v>
      </c>
      <c r="AD71" s="5" t="str">
        <f t="shared" si="2"/>
        <v>ListDescArt301_N/A_N/A</v>
      </c>
      <c r="AE71" s="5" t="s">
        <v>1532</v>
      </c>
      <c r="AF71" s="5" t="s">
        <v>35</v>
      </c>
      <c r="AG71" s="5" t="s">
        <v>35</v>
      </c>
      <c r="AH71" s="105" t="s">
        <v>1591</v>
      </c>
      <c r="AI71" s="37">
        <v>8</v>
      </c>
      <c r="AJ71" s="8" t="s">
        <v>1593</v>
      </c>
    </row>
    <row r="72" spans="8:36" x14ac:dyDescent="0.25">
      <c r="H72" s="52"/>
      <c r="I72" s="9" t="s">
        <v>144</v>
      </c>
      <c r="J72" s="8" t="s">
        <v>674</v>
      </c>
      <c r="K72" s="16" t="s">
        <v>35</v>
      </c>
      <c r="L72" s="5" t="s">
        <v>312</v>
      </c>
      <c r="M72" s="5" t="s">
        <v>515</v>
      </c>
      <c r="N72" s="12" t="s">
        <v>695</v>
      </c>
      <c r="O72" s="3" t="s">
        <v>803</v>
      </c>
      <c r="P72" s="24"/>
      <c r="Q72" s="24"/>
      <c r="R72" s="24"/>
      <c r="AC72" s="3" t="s">
        <v>1688</v>
      </c>
      <c r="AD72" s="5" t="str">
        <f t="shared" ref="AD72:AD103" si="3">CONCATENATE(AE72,"_",AF72,"_",AG72)</f>
        <v>ListDescArt315_N/A_N/A</v>
      </c>
      <c r="AE72" s="3" t="s">
        <v>1671</v>
      </c>
      <c r="AF72" s="5" t="s">
        <v>35</v>
      </c>
      <c r="AG72" s="33" t="s">
        <v>35</v>
      </c>
      <c r="AH72" s="103" t="s">
        <v>1689</v>
      </c>
      <c r="AI72" s="36">
        <v>30</v>
      </c>
      <c r="AJ72" s="3" t="s">
        <v>1690</v>
      </c>
    </row>
    <row r="73" spans="8:36" x14ac:dyDescent="0.25">
      <c r="H73" s="52"/>
      <c r="I73" s="9" t="s">
        <v>145</v>
      </c>
      <c r="J73" s="8" t="s">
        <v>674</v>
      </c>
      <c r="K73" s="16" t="s">
        <v>35</v>
      </c>
      <c r="L73" s="5" t="s">
        <v>313</v>
      </c>
      <c r="M73" s="5" t="s">
        <v>516</v>
      </c>
      <c r="N73" s="5" t="s">
        <v>693</v>
      </c>
      <c r="O73" s="3" t="s">
        <v>803</v>
      </c>
      <c r="P73" s="24"/>
      <c r="Q73" s="24"/>
      <c r="R73" s="24"/>
      <c r="AC73" s="3" t="s">
        <v>1691</v>
      </c>
      <c r="AD73" s="5" t="str">
        <f t="shared" si="3"/>
        <v>ListDescArt316_N/A_N/A</v>
      </c>
      <c r="AE73" s="3" t="s">
        <v>1673</v>
      </c>
      <c r="AF73" s="5" t="s">
        <v>35</v>
      </c>
      <c r="AG73" s="33" t="s">
        <v>35</v>
      </c>
      <c r="AH73" s="103" t="s">
        <v>1699</v>
      </c>
      <c r="AI73" s="37">
        <v>22</v>
      </c>
      <c r="AJ73" s="3" t="s">
        <v>1700</v>
      </c>
    </row>
    <row r="74" spans="8:36" x14ac:dyDescent="0.25">
      <c r="H74" s="52"/>
      <c r="I74" s="8" t="s">
        <v>146</v>
      </c>
      <c r="J74" s="8" t="s">
        <v>674</v>
      </c>
      <c r="K74" s="16" t="s">
        <v>35</v>
      </c>
      <c r="L74" s="5" t="s">
        <v>314</v>
      </c>
      <c r="M74" s="5" t="s">
        <v>517</v>
      </c>
      <c r="N74" s="5" t="s">
        <v>693</v>
      </c>
      <c r="O74" s="3" t="s">
        <v>803</v>
      </c>
      <c r="P74" s="24"/>
      <c r="Q74" s="24"/>
      <c r="R74" s="24"/>
      <c r="AC74" s="3" t="s">
        <v>1692</v>
      </c>
      <c r="AD74" s="5" t="str">
        <f t="shared" si="3"/>
        <v>ListDescArt317_Baixa_N/A</v>
      </c>
      <c r="AE74" s="3" t="s">
        <v>1675</v>
      </c>
      <c r="AF74" s="3" t="s">
        <v>44</v>
      </c>
      <c r="AG74" s="3" t="s">
        <v>35</v>
      </c>
      <c r="AH74" s="103" t="s">
        <v>1701</v>
      </c>
      <c r="AI74" s="37">
        <v>10</v>
      </c>
      <c r="AJ74" s="3" t="s">
        <v>1702</v>
      </c>
    </row>
    <row r="75" spans="8:36" x14ac:dyDescent="0.25">
      <c r="H75" s="52"/>
      <c r="I75" s="9" t="s">
        <v>147</v>
      </c>
      <c r="J75" s="8" t="s">
        <v>674</v>
      </c>
      <c r="K75" s="16" t="s">
        <v>35</v>
      </c>
      <c r="L75" s="5" t="s">
        <v>315</v>
      </c>
      <c r="M75" s="5" t="s">
        <v>518</v>
      </c>
      <c r="N75" s="12" t="s">
        <v>694</v>
      </c>
      <c r="O75" s="3" t="s">
        <v>803</v>
      </c>
      <c r="P75" s="24"/>
      <c r="Q75" s="24"/>
      <c r="R75" s="24"/>
      <c r="AC75" s="3"/>
      <c r="AD75" s="5" t="str">
        <f t="shared" si="3"/>
        <v>ListDescArt317_Média_N/A</v>
      </c>
      <c r="AE75" s="3" t="s">
        <v>1675</v>
      </c>
      <c r="AF75" s="3" t="s">
        <v>689</v>
      </c>
      <c r="AG75" s="33" t="s">
        <v>35</v>
      </c>
      <c r="AH75" s="103" t="s">
        <v>1701</v>
      </c>
      <c r="AI75" s="37">
        <v>50</v>
      </c>
      <c r="AJ75" s="3" t="s">
        <v>1703</v>
      </c>
    </row>
    <row r="76" spans="8:36" x14ac:dyDescent="0.25">
      <c r="H76" s="52"/>
      <c r="I76" s="9" t="s">
        <v>149</v>
      </c>
      <c r="J76" s="8" t="s">
        <v>674</v>
      </c>
      <c r="K76" s="16" t="s">
        <v>35</v>
      </c>
      <c r="L76" s="5" t="s">
        <v>316</v>
      </c>
      <c r="M76" s="5" t="s">
        <v>519</v>
      </c>
      <c r="N76" s="12" t="s">
        <v>694</v>
      </c>
      <c r="O76" s="3" t="s">
        <v>803</v>
      </c>
      <c r="P76" s="24"/>
      <c r="Q76" s="24"/>
      <c r="R76" s="24"/>
      <c r="AC76" s="3"/>
      <c r="AD76" s="5" t="str">
        <f t="shared" si="3"/>
        <v>ListDescArt317_Alta_N/A</v>
      </c>
      <c r="AE76" s="3" t="s">
        <v>1675</v>
      </c>
      <c r="AF76" s="3" t="s">
        <v>690</v>
      </c>
      <c r="AG76" s="33" t="s">
        <v>35</v>
      </c>
      <c r="AH76" s="103" t="s">
        <v>1701</v>
      </c>
      <c r="AI76" s="37">
        <v>100</v>
      </c>
      <c r="AJ76" s="3" t="s">
        <v>1704</v>
      </c>
    </row>
    <row r="77" spans="8:36" ht="15" customHeight="1" x14ac:dyDescent="0.25">
      <c r="H77" s="52"/>
      <c r="I77" s="8" t="s">
        <v>148</v>
      </c>
      <c r="J77" s="8" t="s">
        <v>674</v>
      </c>
      <c r="K77" s="16" t="s">
        <v>35</v>
      </c>
      <c r="L77" s="5" t="s">
        <v>317</v>
      </c>
      <c r="M77" s="5" t="s">
        <v>520</v>
      </c>
      <c r="N77" s="12" t="s">
        <v>694</v>
      </c>
      <c r="O77" s="3" t="s">
        <v>803</v>
      </c>
      <c r="P77" s="24"/>
      <c r="Q77" s="24"/>
      <c r="R77" s="24"/>
      <c r="AC77" s="3" t="s">
        <v>1693</v>
      </c>
      <c r="AD77" s="5" t="str">
        <f t="shared" si="3"/>
        <v>ListDescArt318_N/A_N/A</v>
      </c>
      <c r="AE77" s="3" t="s">
        <v>1677</v>
      </c>
      <c r="AF77" s="3" t="s">
        <v>35</v>
      </c>
      <c r="AG77" s="33" t="s">
        <v>35</v>
      </c>
      <c r="AH77" s="103" t="s">
        <v>1705</v>
      </c>
      <c r="AI77" s="37">
        <v>20</v>
      </c>
      <c r="AJ77" s="3" t="s">
        <v>1706</v>
      </c>
    </row>
    <row r="78" spans="8:36" x14ac:dyDescent="0.25">
      <c r="H78" s="52"/>
      <c r="I78" s="9" t="s">
        <v>150</v>
      </c>
      <c r="J78" s="8" t="s">
        <v>674</v>
      </c>
      <c r="K78" s="16" t="s">
        <v>35</v>
      </c>
      <c r="L78" s="5" t="s">
        <v>318</v>
      </c>
      <c r="M78" s="5" t="s">
        <v>521</v>
      </c>
      <c r="N78" s="12" t="s">
        <v>694</v>
      </c>
      <c r="O78" s="3" t="s">
        <v>803</v>
      </c>
      <c r="P78" s="24"/>
      <c r="Q78" s="24"/>
      <c r="R78" s="24"/>
      <c r="AC78" s="3" t="s">
        <v>1694</v>
      </c>
      <c r="AD78" s="5" t="str">
        <f t="shared" si="3"/>
        <v>ListDescArt319_N/A_N/A</v>
      </c>
      <c r="AE78" s="3" t="s">
        <v>1679</v>
      </c>
      <c r="AF78" s="3" t="s">
        <v>35</v>
      </c>
      <c r="AG78" s="33" t="s">
        <v>35</v>
      </c>
      <c r="AH78" s="103" t="s">
        <v>1711</v>
      </c>
      <c r="AI78" s="37">
        <v>5</v>
      </c>
      <c r="AJ78" s="3" t="s">
        <v>1707</v>
      </c>
    </row>
    <row r="79" spans="8:36" x14ac:dyDescent="0.25">
      <c r="H79" s="52"/>
      <c r="I79" s="9" t="s">
        <v>151</v>
      </c>
      <c r="J79" s="8" t="s">
        <v>674</v>
      </c>
      <c r="K79" s="16" t="s">
        <v>35</v>
      </c>
      <c r="L79" s="5" t="s">
        <v>319</v>
      </c>
      <c r="M79" s="5" t="s">
        <v>522</v>
      </c>
      <c r="N79" s="5" t="s">
        <v>693</v>
      </c>
      <c r="O79" s="3" t="s">
        <v>803</v>
      </c>
      <c r="P79" s="24"/>
      <c r="Q79" s="24"/>
      <c r="R79" s="24"/>
      <c r="AC79" s="3" t="s">
        <v>1695</v>
      </c>
      <c r="AD79" s="5" t="str">
        <f t="shared" si="3"/>
        <v>ListDescArt320_N/A_N/A</v>
      </c>
      <c r="AE79" s="3" t="s">
        <v>1681</v>
      </c>
      <c r="AF79" s="3" t="s">
        <v>35</v>
      </c>
      <c r="AG79" s="33" t="s">
        <v>35</v>
      </c>
      <c r="AH79" s="103" t="s">
        <v>1708</v>
      </c>
      <c r="AI79" s="37">
        <v>40</v>
      </c>
      <c r="AJ79" s="3" t="s">
        <v>1709</v>
      </c>
    </row>
    <row r="80" spans="8:36" x14ac:dyDescent="0.25">
      <c r="H80" s="52"/>
      <c r="I80" s="9" t="s">
        <v>152</v>
      </c>
      <c r="J80" s="8" t="s">
        <v>674</v>
      </c>
      <c r="K80" s="16" t="s">
        <v>35</v>
      </c>
      <c r="L80" s="5" t="s">
        <v>320</v>
      </c>
      <c r="M80" s="5" t="s">
        <v>523</v>
      </c>
      <c r="N80" s="5" t="s">
        <v>693</v>
      </c>
      <c r="O80" s="3" t="s">
        <v>803</v>
      </c>
      <c r="P80" s="24"/>
      <c r="Q80" s="24"/>
      <c r="R80" s="24"/>
      <c r="AC80" s="3" t="s">
        <v>1696</v>
      </c>
      <c r="AD80" s="5" t="str">
        <f t="shared" si="3"/>
        <v>ListDescArt321_N/A_N/A</v>
      </c>
      <c r="AE80" s="3" t="s">
        <v>1683</v>
      </c>
      <c r="AF80" s="3" t="s">
        <v>35</v>
      </c>
      <c r="AG80" s="33" t="s">
        <v>35</v>
      </c>
      <c r="AH80" s="103" t="s">
        <v>1710</v>
      </c>
      <c r="AI80" s="37">
        <v>15</v>
      </c>
      <c r="AJ80" s="3" t="s">
        <v>1712</v>
      </c>
    </row>
    <row r="81" spans="8:36" x14ac:dyDescent="0.25">
      <c r="H81" s="52" t="s">
        <v>96</v>
      </c>
      <c r="I81" s="9" t="s">
        <v>153</v>
      </c>
      <c r="J81" s="8" t="s">
        <v>674</v>
      </c>
      <c r="K81" s="16" t="s">
        <v>35</v>
      </c>
      <c r="L81" s="5" t="s">
        <v>321</v>
      </c>
      <c r="M81" s="5" t="s">
        <v>524</v>
      </c>
      <c r="N81" s="12" t="s">
        <v>695</v>
      </c>
      <c r="O81" s="3" t="s">
        <v>803</v>
      </c>
      <c r="P81" s="24"/>
      <c r="Q81" s="24"/>
      <c r="R81" s="24"/>
      <c r="AC81" s="3" t="s">
        <v>1697</v>
      </c>
      <c r="AD81" s="5" t="str">
        <f t="shared" si="3"/>
        <v>ListDescArt322_N/A_N/A</v>
      </c>
      <c r="AE81" s="3" t="s">
        <v>1685</v>
      </c>
      <c r="AF81" s="3" t="s">
        <v>35</v>
      </c>
      <c r="AG81" s="33" t="s">
        <v>35</v>
      </c>
      <c r="AH81" s="103" t="s">
        <v>1701</v>
      </c>
      <c r="AI81" s="37">
        <v>25</v>
      </c>
      <c r="AJ81" s="3" t="s">
        <v>1713</v>
      </c>
    </row>
    <row r="82" spans="8:36" x14ac:dyDescent="0.25">
      <c r="H82" s="52"/>
      <c r="I82" s="9" t="s">
        <v>154</v>
      </c>
      <c r="J82" s="8" t="s">
        <v>674</v>
      </c>
      <c r="K82" s="16" t="s">
        <v>35</v>
      </c>
      <c r="L82" s="5" t="s">
        <v>322</v>
      </c>
      <c r="M82" s="5" t="s">
        <v>525</v>
      </c>
      <c r="N82" s="12" t="s">
        <v>695</v>
      </c>
      <c r="O82" s="3" t="s">
        <v>803</v>
      </c>
      <c r="P82" s="24"/>
      <c r="Q82" s="24"/>
      <c r="R82" s="24"/>
      <c r="AC82" s="3" t="s">
        <v>1698</v>
      </c>
      <c r="AD82" s="5" t="str">
        <f t="shared" si="3"/>
        <v>ListDescArt323_N/A_N/A</v>
      </c>
      <c r="AE82" s="3" t="s">
        <v>1687</v>
      </c>
      <c r="AF82" s="3" t="s">
        <v>35</v>
      </c>
      <c r="AG82" s="33" t="s">
        <v>35</v>
      </c>
      <c r="AH82" s="103" t="s">
        <v>1714</v>
      </c>
      <c r="AI82" s="37">
        <v>3</v>
      </c>
      <c r="AJ82" s="3" t="s">
        <v>1715</v>
      </c>
    </row>
    <row r="83" spans="8:36" x14ac:dyDescent="0.25">
      <c r="H83" s="52"/>
      <c r="I83" s="9" t="s">
        <v>155</v>
      </c>
      <c r="J83" s="8" t="s">
        <v>674</v>
      </c>
      <c r="K83" s="16" t="s">
        <v>35</v>
      </c>
      <c r="L83" s="5" t="s">
        <v>323</v>
      </c>
      <c r="M83" s="5" t="s">
        <v>526</v>
      </c>
      <c r="N83" s="12" t="s">
        <v>695</v>
      </c>
      <c r="O83" s="3" t="s">
        <v>803</v>
      </c>
      <c r="P83" s="24"/>
      <c r="Q83" s="24"/>
      <c r="R83" s="24"/>
      <c r="AC83" s="5" t="s">
        <v>280</v>
      </c>
      <c r="AD83" s="5" t="str">
        <f t="shared" si="3"/>
        <v xml:space="preserve">ListDescArt014_Baixa_Inclusão </v>
      </c>
      <c r="AE83" s="5" t="s">
        <v>490</v>
      </c>
      <c r="AF83" s="3" t="s">
        <v>44</v>
      </c>
      <c r="AG83" s="31" t="s">
        <v>805</v>
      </c>
      <c r="AH83" s="27" t="s">
        <v>297</v>
      </c>
      <c r="AI83" s="36">
        <v>0.5</v>
      </c>
      <c r="AJ83" s="9" t="s">
        <v>831</v>
      </c>
    </row>
    <row r="84" spans="8:36" x14ac:dyDescent="0.25">
      <c r="H84" s="52"/>
      <c r="I84" s="9" t="s">
        <v>156</v>
      </c>
      <c r="J84" s="8" t="s">
        <v>674</v>
      </c>
      <c r="K84" s="16" t="s">
        <v>35</v>
      </c>
      <c r="L84" s="5" t="s">
        <v>324</v>
      </c>
      <c r="M84" s="5" t="s">
        <v>527</v>
      </c>
      <c r="N84" s="12" t="s">
        <v>695</v>
      </c>
      <c r="O84" s="3" t="s">
        <v>803</v>
      </c>
      <c r="P84" s="24"/>
      <c r="Q84" s="24"/>
      <c r="R84" s="24"/>
      <c r="AC84" s="3"/>
      <c r="AD84" s="5" t="str">
        <f t="shared" si="3"/>
        <v xml:space="preserve">ListDescArt014_Baixa_Alteração </v>
      </c>
      <c r="AE84" s="5" t="s">
        <v>490</v>
      </c>
      <c r="AF84" s="3" t="s">
        <v>44</v>
      </c>
      <c r="AG84" s="31" t="s">
        <v>806</v>
      </c>
      <c r="AH84" s="27" t="s">
        <v>297</v>
      </c>
      <c r="AI84" s="36">
        <v>0.5</v>
      </c>
      <c r="AJ84" s="9" t="s">
        <v>831</v>
      </c>
    </row>
    <row r="85" spans="8:36" x14ac:dyDescent="0.25">
      <c r="H85" s="52"/>
      <c r="I85" s="8" t="s">
        <v>157</v>
      </c>
      <c r="J85" s="8" t="s">
        <v>674</v>
      </c>
      <c r="K85" s="16" t="s">
        <v>35</v>
      </c>
      <c r="L85" s="5" t="s">
        <v>325</v>
      </c>
      <c r="M85" s="5" t="s">
        <v>528</v>
      </c>
      <c r="N85" s="12" t="s">
        <v>695</v>
      </c>
      <c r="O85" s="3" t="s">
        <v>803</v>
      </c>
      <c r="P85" s="24"/>
      <c r="Q85" s="24"/>
      <c r="R85" s="24"/>
      <c r="AC85" s="3"/>
      <c r="AD85" s="5" t="str">
        <f t="shared" si="3"/>
        <v xml:space="preserve">ListDescArt014_Baixa_Exclusão </v>
      </c>
      <c r="AE85" s="5" t="s">
        <v>490</v>
      </c>
      <c r="AF85" s="3" t="s">
        <v>44</v>
      </c>
      <c r="AG85" s="31" t="s">
        <v>807</v>
      </c>
      <c r="AH85" s="27" t="s">
        <v>297</v>
      </c>
      <c r="AI85" s="36">
        <v>0.5</v>
      </c>
      <c r="AJ85" s="9" t="s">
        <v>831</v>
      </c>
    </row>
    <row r="86" spans="8:36" x14ac:dyDescent="0.25">
      <c r="H86" s="52"/>
      <c r="I86" s="8" t="s">
        <v>158</v>
      </c>
      <c r="J86" s="8" t="s">
        <v>674</v>
      </c>
      <c r="K86" s="16" t="s">
        <v>35</v>
      </c>
      <c r="L86" s="5" t="s">
        <v>326</v>
      </c>
      <c r="M86" s="5" t="s">
        <v>529</v>
      </c>
      <c r="N86" s="12" t="s">
        <v>695</v>
      </c>
      <c r="O86" s="3" t="s">
        <v>803</v>
      </c>
      <c r="P86" s="24"/>
      <c r="Q86" s="24"/>
      <c r="R86" s="24"/>
      <c r="AC86" s="3"/>
      <c r="AD86" s="5" t="str">
        <f t="shared" si="3"/>
        <v xml:space="preserve">ListDescArt014_Baixa_Consulta </v>
      </c>
      <c r="AE86" s="5" t="s">
        <v>490</v>
      </c>
      <c r="AF86" s="3" t="s">
        <v>44</v>
      </c>
      <c r="AG86" s="31" t="s">
        <v>808</v>
      </c>
      <c r="AH86" s="27" t="s">
        <v>297</v>
      </c>
      <c r="AI86" s="36">
        <v>0.5</v>
      </c>
      <c r="AJ86" s="9" t="s">
        <v>831</v>
      </c>
    </row>
    <row r="87" spans="8:36" x14ac:dyDescent="0.25">
      <c r="H87" s="52" t="s">
        <v>97</v>
      </c>
      <c r="I87" s="13" t="s">
        <v>1551</v>
      </c>
      <c r="J87" s="8" t="s">
        <v>678</v>
      </c>
      <c r="K87" s="18" t="s">
        <v>341</v>
      </c>
      <c r="L87" s="5" t="s">
        <v>327</v>
      </c>
      <c r="M87" s="5" t="s">
        <v>530</v>
      </c>
      <c r="N87" s="12" t="s">
        <v>695</v>
      </c>
      <c r="O87" s="3" t="s">
        <v>803</v>
      </c>
      <c r="P87" s="24"/>
      <c r="Q87" s="24"/>
      <c r="R87" s="24"/>
      <c r="AC87" s="3"/>
      <c r="AD87" s="5" t="str">
        <f t="shared" si="3"/>
        <v xml:space="preserve">ListDescArt014_Baixa_Processamento </v>
      </c>
      <c r="AE87" s="5" t="s">
        <v>490</v>
      </c>
      <c r="AF87" s="3" t="s">
        <v>44</v>
      </c>
      <c r="AG87" s="31" t="s">
        <v>809</v>
      </c>
      <c r="AH87" s="27" t="s">
        <v>297</v>
      </c>
      <c r="AI87" s="36">
        <v>0.5</v>
      </c>
      <c r="AJ87" s="9" t="s">
        <v>831</v>
      </c>
    </row>
    <row r="88" spans="8:36" x14ac:dyDescent="0.25">
      <c r="H88" s="52"/>
      <c r="I88" s="13" t="s">
        <v>1552</v>
      </c>
      <c r="J88" s="8" t="s">
        <v>678</v>
      </c>
      <c r="K88" s="18" t="s">
        <v>341</v>
      </c>
      <c r="L88" s="5" t="s">
        <v>328</v>
      </c>
      <c r="M88" s="5" t="s">
        <v>531</v>
      </c>
      <c r="N88" s="12" t="s">
        <v>695</v>
      </c>
      <c r="O88" s="3" t="s">
        <v>803</v>
      </c>
      <c r="P88" s="24"/>
      <c r="Q88" s="24"/>
      <c r="R88" s="24"/>
      <c r="AC88" s="3"/>
      <c r="AD88" s="5" t="str">
        <f t="shared" si="3"/>
        <v xml:space="preserve">ListDescArt014_Baixa_CRUD </v>
      </c>
      <c r="AE88" s="5" t="s">
        <v>490</v>
      </c>
      <c r="AF88" s="3" t="s">
        <v>44</v>
      </c>
      <c r="AG88" s="31" t="s">
        <v>810</v>
      </c>
      <c r="AH88" s="27" t="s">
        <v>297</v>
      </c>
      <c r="AI88" s="36">
        <v>2</v>
      </c>
      <c r="AJ88" s="9" t="s">
        <v>831</v>
      </c>
    </row>
    <row r="89" spans="8:36" x14ac:dyDescent="0.25">
      <c r="H89" s="52"/>
      <c r="I89" s="13" t="s">
        <v>1553</v>
      </c>
      <c r="J89" s="8" t="s">
        <v>678</v>
      </c>
      <c r="K89" s="18" t="s">
        <v>341</v>
      </c>
      <c r="L89" s="5" t="s">
        <v>329</v>
      </c>
      <c r="M89" s="5" t="s">
        <v>532</v>
      </c>
      <c r="N89" s="12" t="s">
        <v>695</v>
      </c>
      <c r="O89" s="3" t="s">
        <v>803</v>
      </c>
      <c r="P89" s="24"/>
      <c r="Q89" s="24"/>
      <c r="R89" s="24"/>
      <c r="AC89" s="3"/>
      <c r="AD89" s="5" t="str">
        <f t="shared" si="3"/>
        <v xml:space="preserve">ListDescArt014_Baixa_Canal adicional em MI </v>
      </c>
      <c r="AE89" s="5" t="s">
        <v>490</v>
      </c>
      <c r="AF89" s="3" t="s">
        <v>44</v>
      </c>
      <c r="AG89" s="31" t="s">
        <v>811</v>
      </c>
      <c r="AH89" s="27" t="s">
        <v>297</v>
      </c>
      <c r="AI89" s="36">
        <v>0.5</v>
      </c>
      <c r="AJ89" s="9" t="s">
        <v>831</v>
      </c>
    </row>
    <row r="90" spans="8:36" x14ac:dyDescent="0.25">
      <c r="H90" s="52"/>
      <c r="I90" s="13" t="s">
        <v>1554</v>
      </c>
      <c r="J90" s="8" t="s">
        <v>678</v>
      </c>
      <c r="K90" s="18" t="s">
        <v>341</v>
      </c>
      <c r="L90" s="5" t="s">
        <v>330</v>
      </c>
      <c r="M90" s="5" t="s">
        <v>533</v>
      </c>
      <c r="N90" s="12" t="s">
        <v>695</v>
      </c>
      <c r="O90" s="3" t="s">
        <v>803</v>
      </c>
      <c r="P90" s="24"/>
      <c r="Q90" s="24"/>
      <c r="R90" s="24"/>
      <c r="AC90" s="3"/>
      <c r="AD90" s="5" t="str">
        <f t="shared" si="3"/>
        <v xml:space="preserve">ListDescArt014_Média_Inclusão </v>
      </c>
      <c r="AE90" s="5" t="s">
        <v>490</v>
      </c>
      <c r="AF90" s="3" t="s">
        <v>689</v>
      </c>
      <c r="AG90" s="31" t="s">
        <v>805</v>
      </c>
      <c r="AH90" s="27" t="s">
        <v>297</v>
      </c>
      <c r="AI90" s="36">
        <v>2</v>
      </c>
      <c r="AJ90" s="9" t="s">
        <v>832</v>
      </c>
    </row>
    <row r="91" spans="8:36" x14ac:dyDescent="0.25">
      <c r="H91" s="52"/>
      <c r="I91" s="8" t="s">
        <v>1080</v>
      </c>
      <c r="J91" s="8" t="s">
        <v>678</v>
      </c>
      <c r="K91" s="18" t="s">
        <v>341</v>
      </c>
      <c r="L91" s="5" t="s">
        <v>331</v>
      </c>
      <c r="M91" s="5" t="s">
        <v>534</v>
      </c>
      <c r="N91" s="12" t="s">
        <v>695</v>
      </c>
      <c r="O91" s="3" t="s">
        <v>803</v>
      </c>
      <c r="P91" s="24"/>
      <c r="Q91" s="24"/>
      <c r="R91" s="24"/>
      <c r="AC91" s="3"/>
      <c r="AD91" s="5" t="str">
        <f t="shared" si="3"/>
        <v xml:space="preserve">ListDescArt014_Média_Alteração </v>
      </c>
      <c r="AE91" s="5" t="s">
        <v>490</v>
      </c>
      <c r="AF91" s="3" t="s">
        <v>689</v>
      </c>
      <c r="AG91" s="31" t="s">
        <v>806</v>
      </c>
      <c r="AH91" s="27" t="s">
        <v>297</v>
      </c>
      <c r="AI91" s="36">
        <v>2</v>
      </c>
      <c r="AJ91" s="9" t="s">
        <v>832</v>
      </c>
    </row>
    <row r="92" spans="8:36" x14ac:dyDescent="0.25">
      <c r="H92" s="52"/>
      <c r="I92" s="8" t="s">
        <v>1078</v>
      </c>
      <c r="J92" s="8" t="s">
        <v>678</v>
      </c>
      <c r="K92" s="18" t="s">
        <v>341</v>
      </c>
      <c r="L92" s="5" t="s">
        <v>332</v>
      </c>
      <c r="M92" s="5" t="s">
        <v>535</v>
      </c>
      <c r="N92" s="12" t="s">
        <v>695</v>
      </c>
      <c r="O92" s="3" t="s">
        <v>803</v>
      </c>
      <c r="P92" s="24"/>
      <c r="Q92" s="24"/>
      <c r="R92" s="24"/>
      <c r="AC92" s="3"/>
      <c r="AD92" s="5" t="str">
        <f t="shared" si="3"/>
        <v xml:space="preserve">ListDescArt014_Média_Exclusão </v>
      </c>
      <c r="AE92" s="5" t="s">
        <v>490</v>
      </c>
      <c r="AF92" s="3" t="s">
        <v>689</v>
      </c>
      <c r="AG92" s="31" t="s">
        <v>807</v>
      </c>
      <c r="AH92" s="27" t="s">
        <v>297</v>
      </c>
      <c r="AI92" s="36">
        <v>1</v>
      </c>
      <c r="AJ92" s="9" t="s">
        <v>832</v>
      </c>
    </row>
    <row r="93" spans="8:36" x14ac:dyDescent="0.25">
      <c r="H93" s="52"/>
      <c r="I93" s="8" t="s">
        <v>1082</v>
      </c>
      <c r="J93" s="8" t="s">
        <v>678</v>
      </c>
      <c r="K93" s="18" t="s">
        <v>341</v>
      </c>
      <c r="L93" s="5" t="s">
        <v>333</v>
      </c>
      <c r="M93" s="5" t="s">
        <v>536</v>
      </c>
      <c r="N93" s="5" t="s">
        <v>693</v>
      </c>
      <c r="O93" s="3" t="s">
        <v>803</v>
      </c>
      <c r="P93" s="24"/>
      <c r="Q93" s="24"/>
      <c r="R93" s="24"/>
      <c r="AC93" s="3"/>
      <c r="AD93" s="5" t="str">
        <f t="shared" si="3"/>
        <v xml:space="preserve">ListDescArt014_Média_Consulta </v>
      </c>
      <c r="AE93" s="5" t="s">
        <v>490</v>
      </c>
      <c r="AF93" s="3" t="s">
        <v>689</v>
      </c>
      <c r="AG93" s="31" t="s">
        <v>808</v>
      </c>
      <c r="AH93" s="27" t="s">
        <v>297</v>
      </c>
      <c r="AI93" s="36">
        <v>1</v>
      </c>
      <c r="AJ93" s="9" t="s">
        <v>832</v>
      </c>
    </row>
    <row r="94" spans="8:36" x14ac:dyDescent="0.25">
      <c r="H94" s="52"/>
      <c r="I94" s="8" t="s">
        <v>1076</v>
      </c>
      <c r="J94" s="8" t="s">
        <v>678</v>
      </c>
      <c r="K94" s="18" t="s">
        <v>341</v>
      </c>
      <c r="L94" s="5" t="s">
        <v>334</v>
      </c>
      <c r="M94" s="5" t="s">
        <v>537</v>
      </c>
      <c r="N94" s="5" t="s">
        <v>693</v>
      </c>
      <c r="O94" s="3" t="s">
        <v>803</v>
      </c>
      <c r="P94" s="24"/>
      <c r="Q94" s="24"/>
      <c r="R94" s="24"/>
      <c r="AC94" s="3"/>
      <c r="AD94" s="5" t="str">
        <f t="shared" si="3"/>
        <v xml:space="preserve">ListDescArt014_Média_Processamento </v>
      </c>
      <c r="AE94" s="5" t="s">
        <v>490</v>
      </c>
      <c r="AF94" s="3" t="s">
        <v>689</v>
      </c>
      <c r="AG94" s="31" t="s">
        <v>809</v>
      </c>
      <c r="AH94" s="27" t="s">
        <v>297</v>
      </c>
      <c r="AI94" s="36">
        <v>2</v>
      </c>
      <c r="AJ94" s="9" t="s">
        <v>832</v>
      </c>
    </row>
    <row r="95" spans="8:36" x14ac:dyDescent="0.25">
      <c r="H95" s="52"/>
      <c r="I95" s="9" t="s">
        <v>159</v>
      </c>
      <c r="J95" s="8" t="s">
        <v>678</v>
      </c>
      <c r="K95" s="18" t="s">
        <v>341</v>
      </c>
      <c r="L95" s="5" t="s">
        <v>335</v>
      </c>
      <c r="M95" s="5" t="s">
        <v>538</v>
      </c>
      <c r="N95" s="12" t="s">
        <v>694</v>
      </c>
      <c r="O95" s="3" t="s">
        <v>803</v>
      </c>
      <c r="P95" s="24"/>
      <c r="Q95" s="24"/>
      <c r="R95" s="24"/>
      <c r="AC95" s="3"/>
      <c r="AD95" s="5" t="str">
        <f t="shared" si="3"/>
        <v xml:space="preserve">ListDescArt014_Média_CRUD </v>
      </c>
      <c r="AE95" s="5" t="s">
        <v>490</v>
      </c>
      <c r="AF95" s="3" t="s">
        <v>689</v>
      </c>
      <c r="AG95" s="31" t="s">
        <v>810</v>
      </c>
      <c r="AH95" s="27" t="s">
        <v>297</v>
      </c>
      <c r="AI95" s="36">
        <v>4</v>
      </c>
      <c r="AJ95" s="9" t="s">
        <v>832</v>
      </c>
    </row>
    <row r="96" spans="8:36" x14ac:dyDescent="0.25">
      <c r="H96" s="52"/>
      <c r="I96" s="9" t="s">
        <v>1077</v>
      </c>
      <c r="J96" s="8" t="s">
        <v>678</v>
      </c>
      <c r="K96" s="18" t="s">
        <v>341</v>
      </c>
      <c r="L96" s="5" t="s">
        <v>336</v>
      </c>
      <c r="M96" s="5" t="s">
        <v>539</v>
      </c>
      <c r="N96" s="12" t="s">
        <v>694</v>
      </c>
      <c r="O96" s="3" t="s">
        <v>803</v>
      </c>
      <c r="P96" s="24"/>
      <c r="Q96" s="24"/>
      <c r="R96" s="24"/>
      <c r="AC96" s="3"/>
      <c r="AD96" s="5" t="str">
        <f t="shared" si="3"/>
        <v xml:space="preserve">ListDescArt014_Média_Canal adicional em MI </v>
      </c>
      <c r="AE96" s="5" t="s">
        <v>490</v>
      </c>
      <c r="AF96" s="3" t="s">
        <v>689</v>
      </c>
      <c r="AG96" s="31" t="s">
        <v>811</v>
      </c>
      <c r="AH96" s="27" t="s">
        <v>297</v>
      </c>
      <c r="AI96" s="36">
        <v>0.5</v>
      </c>
      <c r="AJ96" s="9" t="s">
        <v>832</v>
      </c>
    </row>
    <row r="97" spans="8:36" x14ac:dyDescent="0.25">
      <c r="H97" s="52"/>
      <c r="I97" s="9" t="s">
        <v>160</v>
      </c>
      <c r="J97" s="8" t="s">
        <v>678</v>
      </c>
      <c r="K97" s="18" t="s">
        <v>341</v>
      </c>
      <c r="L97" s="5" t="s">
        <v>337</v>
      </c>
      <c r="M97" s="5" t="s">
        <v>540</v>
      </c>
      <c r="N97" s="12" t="s">
        <v>694</v>
      </c>
      <c r="O97" s="3" t="s">
        <v>803</v>
      </c>
      <c r="P97" s="24"/>
      <c r="Q97" s="24"/>
      <c r="R97" s="24"/>
      <c r="AC97" s="3"/>
      <c r="AD97" s="5" t="str">
        <f t="shared" si="3"/>
        <v xml:space="preserve">ListDescArt014_Alta_Inclusão </v>
      </c>
      <c r="AE97" s="5" t="s">
        <v>490</v>
      </c>
      <c r="AF97" s="3" t="s">
        <v>690</v>
      </c>
      <c r="AG97" s="31" t="s">
        <v>805</v>
      </c>
      <c r="AH97" s="27" t="s">
        <v>297</v>
      </c>
      <c r="AI97" s="36">
        <v>4</v>
      </c>
      <c r="AJ97" s="9" t="s">
        <v>833</v>
      </c>
    </row>
    <row r="98" spans="8:36" x14ac:dyDescent="0.25">
      <c r="H98" s="52"/>
      <c r="I98" s="9" t="s">
        <v>161</v>
      </c>
      <c r="J98" s="8" t="s">
        <v>678</v>
      </c>
      <c r="K98" s="18" t="s">
        <v>341</v>
      </c>
      <c r="L98" s="5" t="s">
        <v>338</v>
      </c>
      <c r="M98" s="5" t="s">
        <v>541</v>
      </c>
      <c r="N98" s="12" t="s">
        <v>694</v>
      </c>
      <c r="O98" s="3" t="s">
        <v>803</v>
      </c>
      <c r="P98" s="24"/>
      <c r="Q98" s="24"/>
      <c r="R98" s="24"/>
      <c r="AC98" s="3"/>
      <c r="AD98" s="5" t="str">
        <f t="shared" si="3"/>
        <v xml:space="preserve">ListDescArt014_Alta_Alteração </v>
      </c>
      <c r="AE98" s="5" t="s">
        <v>490</v>
      </c>
      <c r="AF98" s="3" t="s">
        <v>690</v>
      </c>
      <c r="AG98" s="31" t="s">
        <v>806</v>
      </c>
      <c r="AH98" s="27" t="s">
        <v>297</v>
      </c>
      <c r="AI98" s="36">
        <v>4</v>
      </c>
      <c r="AJ98" s="9" t="s">
        <v>833</v>
      </c>
    </row>
    <row r="99" spans="8:36" x14ac:dyDescent="0.25">
      <c r="H99" s="52"/>
      <c r="I99" s="9" t="s">
        <v>1081</v>
      </c>
      <c r="J99" s="8" t="s">
        <v>678</v>
      </c>
      <c r="K99" s="18" t="s">
        <v>341</v>
      </c>
      <c r="L99" s="5" t="s">
        <v>339</v>
      </c>
      <c r="M99" s="5" t="s">
        <v>542</v>
      </c>
      <c r="N99" s="5" t="s">
        <v>693</v>
      </c>
      <c r="O99" s="3" t="s">
        <v>803</v>
      </c>
      <c r="P99" s="24"/>
      <c r="Q99" s="24"/>
      <c r="R99" s="24"/>
      <c r="AC99" s="3"/>
      <c r="AD99" s="5" t="str">
        <f t="shared" si="3"/>
        <v xml:space="preserve">ListDescArt014_Alta_Exclusão </v>
      </c>
      <c r="AE99" s="5" t="s">
        <v>490</v>
      </c>
      <c r="AF99" s="3" t="s">
        <v>690</v>
      </c>
      <c r="AG99" s="31" t="s">
        <v>807</v>
      </c>
      <c r="AH99" s="27" t="s">
        <v>297</v>
      </c>
      <c r="AI99" s="36">
        <v>2</v>
      </c>
      <c r="AJ99" s="9" t="s">
        <v>833</v>
      </c>
    </row>
    <row r="100" spans="8:36" x14ac:dyDescent="0.25">
      <c r="H100" s="52"/>
      <c r="I100" s="9" t="s">
        <v>1079</v>
      </c>
      <c r="J100" s="8" t="s">
        <v>678</v>
      </c>
      <c r="K100" s="18" t="s">
        <v>341</v>
      </c>
      <c r="L100" s="5" t="s">
        <v>340</v>
      </c>
      <c r="M100" s="5" t="s">
        <v>543</v>
      </c>
      <c r="N100" s="5" t="s">
        <v>693</v>
      </c>
      <c r="O100" s="3" t="s">
        <v>803</v>
      </c>
      <c r="P100" s="24"/>
      <c r="Q100" s="24"/>
      <c r="R100" s="24"/>
      <c r="AC100" s="3"/>
      <c r="AD100" s="5" t="str">
        <f t="shared" si="3"/>
        <v xml:space="preserve">ListDescArt014_Alta_Consulta </v>
      </c>
      <c r="AE100" s="5" t="s">
        <v>490</v>
      </c>
      <c r="AF100" s="3" t="s">
        <v>690</v>
      </c>
      <c r="AG100" s="31" t="s">
        <v>808</v>
      </c>
      <c r="AH100" s="27" t="s">
        <v>297</v>
      </c>
      <c r="AI100" s="36">
        <v>2</v>
      </c>
      <c r="AJ100" s="9" t="s">
        <v>833</v>
      </c>
    </row>
    <row r="101" spans="8:36" x14ac:dyDescent="0.25">
      <c r="H101" s="3" t="s">
        <v>1235</v>
      </c>
      <c r="I101" s="8" t="s">
        <v>1242</v>
      </c>
      <c r="J101" s="8" t="s">
        <v>674</v>
      </c>
      <c r="K101" s="16" t="s">
        <v>35</v>
      </c>
      <c r="L101" s="5" t="s">
        <v>1244</v>
      </c>
      <c r="M101" s="5" t="s">
        <v>1246</v>
      </c>
      <c r="N101" s="5" t="s">
        <v>693</v>
      </c>
      <c r="O101" s="3" t="s">
        <v>803</v>
      </c>
      <c r="P101" s="24"/>
      <c r="Q101" s="24"/>
      <c r="R101" s="24"/>
      <c r="AC101" s="3"/>
      <c r="AD101" s="5" t="str">
        <f t="shared" si="3"/>
        <v xml:space="preserve">ListDescArt014_Alta_Processamento </v>
      </c>
      <c r="AE101" s="5" t="s">
        <v>490</v>
      </c>
      <c r="AF101" s="3" t="s">
        <v>690</v>
      </c>
      <c r="AG101" s="31" t="s">
        <v>809</v>
      </c>
      <c r="AH101" s="27" t="s">
        <v>297</v>
      </c>
      <c r="AI101" s="36">
        <v>4</v>
      </c>
      <c r="AJ101" s="9" t="s">
        <v>833</v>
      </c>
    </row>
    <row r="102" spans="8:36" x14ac:dyDescent="0.25">
      <c r="H102" s="3"/>
      <c r="I102" s="8" t="s">
        <v>1243</v>
      </c>
      <c r="J102" s="8" t="s">
        <v>674</v>
      </c>
      <c r="K102" s="16" t="s">
        <v>35</v>
      </c>
      <c r="L102" s="5" t="s">
        <v>1245</v>
      </c>
      <c r="M102" s="5" t="s">
        <v>1247</v>
      </c>
      <c r="N102" s="5" t="s">
        <v>693</v>
      </c>
      <c r="O102" s="3" t="s">
        <v>803</v>
      </c>
      <c r="P102" s="24"/>
      <c r="Q102" s="24"/>
      <c r="R102" s="24"/>
      <c r="AC102" s="3"/>
      <c r="AD102" s="5" t="str">
        <f t="shared" si="3"/>
        <v xml:space="preserve">ListDescArt014_Alta_CRUD </v>
      </c>
      <c r="AE102" s="5" t="s">
        <v>490</v>
      </c>
      <c r="AF102" s="3" t="s">
        <v>690</v>
      </c>
      <c r="AG102" s="31" t="s">
        <v>810</v>
      </c>
      <c r="AH102" s="27" t="s">
        <v>297</v>
      </c>
      <c r="AI102" s="36">
        <v>8</v>
      </c>
      <c r="AJ102" s="9" t="s">
        <v>833</v>
      </c>
    </row>
    <row r="103" spans="8:36" x14ac:dyDescent="0.25">
      <c r="H103" s="3" t="s">
        <v>1236</v>
      </c>
      <c r="I103" s="8" t="s">
        <v>1248</v>
      </c>
      <c r="J103" s="8" t="s">
        <v>674</v>
      </c>
      <c r="K103" s="16" t="s">
        <v>35</v>
      </c>
      <c r="L103" s="5" t="s">
        <v>1252</v>
      </c>
      <c r="M103" s="5" t="s">
        <v>1256</v>
      </c>
      <c r="N103" s="5" t="s">
        <v>693</v>
      </c>
      <c r="O103" s="3" t="s">
        <v>803</v>
      </c>
      <c r="P103" s="24"/>
      <c r="Q103" s="24"/>
      <c r="R103" s="24"/>
      <c r="AC103" s="3"/>
      <c r="AD103" s="5" t="str">
        <f t="shared" si="3"/>
        <v xml:space="preserve">ListDescArt014_Alta_Canal adicional em MI </v>
      </c>
      <c r="AE103" s="5" t="s">
        <v>490</v>
      </c>
      <c r="AF103" s="3" t="s">
        <v>690</v>
      </c>
      <c r="AG103" s="31" t="s">
        <v>811</v>
      </c>
      <c r="AH103" s="27" t="s">
        <v>297</v>
      </c>
      <c r="AI103" s="36">
        <v>0.5</v>
      </c>
      <c r="AJ103" s="9" t="s">
        <v>833</v>
      </c>
    </row>
    <row r="104" spans="8:36" x14ac:dyDescent="0.25">
      <c r="H104" s="3"/>
      <c r="I104" s="8" t="s">
        <v>1249</v>
      </c>
      <c r="J104" s="8" t="s">
        <v>674</v>
      </c>
      <c r="K104" s="16" t="s">
        <v>35</v>
      </c>
      <c r="L104" s="5" t="s">
        <v>1253</v>
      </c>
      <c r="M104" s="5" t="s">
        <v>1257</v>
      </c>
      <c r="N104" s="5" t="s">
        <v>693</v>
      </c>
      <c r="O104" s="3" t="s">
        <v>803</v>
      </c>
      <c r="P104" s="24"/>
      <c r="Q104" s="24"/>
      <c r="R104" s="24"/>
      <c r="AC104" s="5" t="s">
        <v>281</v>
      </c>
      <c r="AD104" s="5" t="str">
        <f t="shared" ref="AD104:AD126" si="4">CONCATENATE(AE104,"_",AF104,"_",AG104)</f>
        <v xml:space="preserve">ListDescArt015_Baixa_Inclusão </v>
      </c>
      <c r="AE104" s="5" t="s">
        <v>491</v>
      </c>
      <c r="AF104" s="3" t="s">
        <v>44</v>
      </c>
      <c r="AG104" s="31" t="s">
        <v>805</v>
      </c>
      <c r="AH104" s="27" t="s">
        <v>297</v>
      </c>
      <c r="AI104" s="36">
        <v>0.5</v>
      </c>
      <c r="AJ104" s="9" t="s">
        <v>834</v>
      </c>
    </row>
    <row r="105" spans="8:36" x14ac:dyDescent="0.25">
      <c r="H105" s="3"/>
      <c r="I105" s="8" t="s">
        <v>1250</v>
      </c>
      <c r="J105" s="8" t="s">
        <v>674</v>
      </c>
      <c r="K105" s="16" t="s">
        <v>35</v>
      </c>
      <c r="L105" s="5" t="s">
        <v>1254</v>
      </c>
      <c r="M105" s="5" t="s">
        <v>1258</v>
      </c>
      <c r="N105" s="5" t="s">
        <v>693</v>
      </c>
      <c r="O105" s="3" t="s">
        <v>803</v>
      </c>
      <c r="P105" s="24"/>
      <c r="Q105" s="24"/>
      <c r="R105" s="24"/>
      <c r="AC105" s="3"/>
      <c r="AD105" s="5" t="str">
        <f t="shared" si="4"/>
        <v xml:space="preserve">ListDescArt015_Baixa_Alteração </v>
      </c>
      <c r="AE105" s="5" t="s">
        <v>491</v>
      </c>
      <c r="AF105" s="3" t="s">
        <v>44</v>
      </c>
      <c r="AG105" s="31" t="s">
        <v>806</v>
      </c>
      <c r="AH105" s="27" t="s">
        <v>297</v>
      </c>
      <c r="AI105" s="36">
        <v>0.5</v>
      </c>
      <c r="AJ105" s="9" t="s">
        <v>834</v>
      </c>
    </row>
    <row r="106" spans="8:36" x14ac:dyDescent="0.25">
      <c r="H106" s="3"/>
      <c r="I106" s="8" t="s">
        <v>1251</v>
      </c>
      <c r="J106" s="8" t="s">
        <v>674</v>
      </c>
      <c r="K106" s="16" t="s">
        <v>35</v>
      </c>
      <c r="L106" s="5" t="s">
        <v>1255</v>
      </c>
      <c r="M106" s="5" t="s">
        <v>1259</v>
      </c>
      <c r="N106" s="5" t="s">
        <v>693</v>
      </c>
      <c r="O106" s="3" t="s">
        <v>803</v>
      </c>
      <c r="P106" s="24"/>
      <c r="Q106" s="24"/>
      <c r="R106" s="24"/>
      <c r="AC106" s="3"/>
      <c r="AD106" s="5" t="str">
        <f t="shared" si="4"/>
        <v xml:space="preserve">ListDescArt015_Baixa_Exclusão </v>
      </c>
      <c r="AE106" s="5" t="s">
        <v>491</v>
      </c>
      <c r="AF106" s="3" t="s">
        <v>44</v>
      </c>
      <c r="AG106" s="31" t="s">
        <v>807</v>
      </c>
      <c r="AH106" s="27" t="s">
        <v>297</v>
      </c>
      <c r="AI106" s="36">
        <v>0.5</v>
      </c>
      <c r="AJ106" s="9" t="s">
        <v>834</v>
      </c>
    </row>
    <row r="107" spans="8:36" x14ac:dyDescent="0.25">
      <c r="H107" s="3" t="s">
        <v>1237</v>
      </c>
      <c r="I107" s="8" t="s">
        <v>1260</v>
      </c>
      <c r="J107" s="8" t="s">
        <v>674</v>
      </c>
      <c r="K107" s="16" t="s">
        <v>35</v>
      </c>
      <c r="L107" s="5" t="s">
        <v>1266</v>
      </c>
      <c r="M107" s="5" t="s">
        <v>1272</v>
      </c>
      <c r="N107" s="5" t="s">
        <v>693</v>
      </c>
      <c r="O107" s="3" t="s">
        <v>803</v>
      </c>
      <c r="P107" s="24"/>
      <c r="Q107" s="24"/>
      <c r="R107" s="24"/>
      <c r="AC107" s="3"/>
      <c r="AD107" s="5" t="str">
        <f t="shared" si="4"/>
        <v xml:space="preserve">ListDescArt015_Baixa_Consulta </v>
      </c>
      <c r="AE107" s="5" t="s">
        <v>491</v>
      </c>
      <c r="AF107" s="3" t="s">
        <v>44</v>
      </c>
      <c r="AG107" s="31" t="s">
        <v>808</v>
      </c>
      <c r="AH107" s="27" t="s">
        <v>297</v>
      </c>
      <c r="AI107" s="36">
        <v>0.5</v>
      </c>
      <c r="AJ107" s="9" t="s">
        <v>834</v>
      </c>
    </row>
    <row r="108" spans="8:36" x14ac:dyDescent="0.25">
      <c r="H108" s="3"/>
      <c r="I108" s="8" t="s">
        <v>1261</v>
      </c>
      <c r="J108" s="8" t="s">
        <v>674</v>
      </c>
      <c r="K108" s="16" t="s">
        <v>35</v>
      </c>
      <c r="L108" s="5" t="s">
        <v>1267</v>
      </c>
      <c r="M108" s="5" t="s">
        <v>1273</v>
      </c>
      <c r="N108" s="5" t="s">
        <v>693</v>
      </c>
      <c r="O108" s="3" t="s">
        <v>803</v>
      </c>
      <c r="P108" s="24"/>
      <c r="Q108" s="24"/>
      <c r="R108" s="24"/>
      <c r="AC108" s="3"/>
      <c r="AD108" s="5" t="str">
        <f t="shared" si="4"/>
        <v xml:space="preserve">ListDescArt015_Baixa_Processamento </v>
      </c>
      <c r="AE108" s="5" t="s">
        <v>491</v>
      </c>
      <c r="AF108" s="3" t="s">
        <v>44</v>
      </c>
      <c r="AG108" s="31" t="s">
        <v>809</v>
      </c>
      <c r="AH108" s="27" t="s">
        <v>297</v>
      </c>
      <c r="AI108" s="36">
        <v>0.5</v>
      </c>
      <c r="AJ108" s="9" t="s">
        <v>834</v>
      </c>
    </row>
    <row r="109" spans="8:36" x14ac:dyDescent="0.25">
      <c r="H109" s="3"/>
      <c r="I109" s="8" t="s">
        <v>1262</v>
      </c>
      <c r="J109" s="8" t="s">
        <v>674</v>
      </c>
      <c r="K109" s="16" t="s">
        <v>35</v>
      </c>
      <c r="L109" s="5" t="s">
        <v>1268</v>
      </c>
      <c r="M109" s="5" t="s">
        <v>1274</v>
      </c>
      <c r="N109" s="5" t="s">
        <v>693</v>
      </c>
      <c r="O109" s="3" t="s">
        <v>803</v>
      </c>
      <c r="P109" s="24"/>
      <c r="Q109" s="24"/>
      <c r="R109" s="24"/>
      <c r="AC109" s="3"/>
      <c r="AD109" s="5" t="str">
        <f t="shared" si="4"/>
        <v xml:space="preserve">ListDescArt015_Baixa_CRUD </v>
      </c>
      <c r="AE109" s="5" t="s">
        <v>491</v>
      </c>
      <c r="AF109" s="3" t="s">
        <v>44</v>
      </c>
      <c r="AG109" s="31" t="s">
        <v>810</v>
      </c>
      <c r="AH109" s="27" t="s">
        <v>297</v>
      </c>
      <c r="AI109" s="36">
        <v>0.5</v>
      </c>
      <c r="AJ109" s="9" t="s">
        <v>834</v>
      </c>
    </row>
    <row r="110" spans="8:36" x14ac:dyDescent="0.25">
      <c r="H110" s="3"/>
      <c r="I110" s="8" t="s">
        <v>1263</v>
      </c>
      <c r="J110" s="8" t="s">
        <v>674</v>
      </c>
      <c r="K110" s="16" t="s">
        <v>35</v>
      </c>
      <c r="L110" s="5" t="s">
        <v>1269</v>
      </c>
      <c r="M110" s="5" t="s">
        <v>1275</v>
      </c>
      <c r="N110" s="5" t="s">
        <v>693</v>
      </c>
      <c r="O110" s="3" t="s">
        <v>803</v>
      </c>
      <c r="P110" s="24"/>
      <c r="Q110" s="24"/>
      <c r="R110" s="24"/>
      <c r="AC110" s="3"/>
      <c r="AD110" s="5" t="str">
        <f t="shared" si="4"/>
        <v xml:space="preserve">ListDescArt015_Baixa_Canal adicional em MI </v>
      </c>
      <c r="AE110" s="5" t="s">
        <v>491</v>
      </c>
      <c r="AF110" s="3" t="s">
        <v>44</v>
      </c>
      <c r="AG110" s="31" t="s">
        <v>811</v>
      </c>
      <c r="AH110" s="27" t="s">
        <v>297</v>
      </c>
      <c r="AI110" s="36">
        <v>0.5</v>
      </c>
      <c r="AJ110" s="9" t="s">
        <v>834</v>
      </c>
    </row>
    <row r="111" spans="8:36" x14ac:dyDescent="0.25">
      <c r="H111" s="3"/>
      <c r="I111" s="8" t="s">
        <v>1264</v>
      </c>
      <c r="J111" s="8" t="s">
        <v>674</v>
      </c>
      <c r="K111" s="16" t="s">
        <v>35</v>
      </c>
      <c r="L111" s="5" t="s">
        <v>1270</v>
      </c>
      <c r="M111" s="5" t="s">
        <v>1276</v>
      </c>
      <c r="N111" s="5" t="s">
        <v>693</v>
      </c>
      <c r="O111" s="3" t="s">
        <v>803</v>
      </c>
      <c r="P111" s="24"/>
      <c r="Q111" s="24"/>
      <c r="R111" s="24"/>
      <c r="AC111" s="3"/>
      <c r="AD111" s="5" t="str">
        <f t="shared" si="4"/>
        <v xml:space="preserve">ListDescArt015_Média_Inclusão </v>
      </c>
      <c r="AE111" s="5" t="s">
        <v>491</v>
      </c>
      <c r="AF111" s="3" t="s">
        <v>689</v>
      </c>
      <c r="AG111" s="31" t="s">
        <v>805</v>
      </c>
      <c r="AH111" s="27" t="s">
        <v>297</v>
      </c>
      <c r="AI111" s="36">
        <v>0.5</v>
      </c>
      <c r="AJ111" s="9" t="s">
        <v>835</v>
      </c>
    </row>
    <row r="112" spans="8:36" x14ac:dyDescent="0.25">
      <c r="H112" s="3"/>
      <c r="I112" s="8" t="s">
        <v>1265</v>
      </c>
      <c r="J112" s="8" t="s">
        <v>674</v>
      </c>
      <c r="K112" s="16" t="s">
        <v>35</v>
      </c>
      <c r="L112" s="5" t="s">
        <v>1271</v>
      </c>
      <c r="M112" s="5" t="s">
        <v>1277</v>
      </c>
      <c r="N112" s="5" t="s">
        <v>693</v>
      </c>
      <c r="O112" s="3" t="s">
        <v>803</v>
      </c>
      <c r="P112" s="24"/>
      <c r="Q112" s="24"/>
      <c r="R112" s="24"/>
      <c r="AC112" s="3"/>
      <c r="AD112" s="5" t="str">
        <f t="shared" si="4"/>
        <v xml:space="preserve">ListDescArt015_Média_Alteração </v>
      </c>
      <c r="AE112" s="5" t="s">
        <v>491</v>
      </c>
      <c r="AF112" s="3" t="s">
        <v>689</v>
      </c>
      <c r="AG112" s="31" t="s">
        <v>806</v>
      </c>
      <c r="AH112" s="27" t="s">
        <v>297</v>
      </c>
      <c r="AI112" s="36">
        <v>0.5</v>
      </c>
      <c r="AJ112" s="9" t="s">
        <v>835</v>
      </c>
    </row>
    <row r="113" spans="8:36" x14ac:dyDescent="0.25">
      <c r="H113" s="57" t="s">
        <v>98</v>
      </c>
      <c r="I113" s="11" t="s">
        <v>162</v>
      </c>
      <c r="J113" s="8" t="s">
        <v>679</v>
      </c>
      <c r="K113" s="5" t="s">
        <v>342</v>
      </c>
      <c r="L113" s="5" t="s">
        <v>343</v>
      </c>
      <c r="M113" s="5" t="s">
        <v>544</v>
      </c>
      <c r="N113" s="12" t="s">
        <v>694</v>
      </c>
      <c r="O113" s="3" t="s">
        <v>803</v>
      </c>
      <c r="P113" s="24"/>
      <c r="Q113" s="24"/>
      <c r="R113" s="24"/>
      <c r="AC113" s="3"/>
      <c r="AD113" s="5" t="str">
        <f t="shared" si="4"/>
        <v xml:space="preserve">ListDescArt015_Média_Exclusão </v>
      </c>
      <c r="AE113" s="5" t="s">
        <v>491</v>
      </c>
      <c r="AF113" s="3" t="s">
        <v>689</v>
      </c>
      <c r="AG113" s="31" t="s">
        <v>807</v>
      </c>
      <c r="AH113" s="27" t="s">
        <v>297</v>
      </c>
      <c r="AI113" s="36">
        <v>0.5</v>
      </c>
      <c r="AJ113" s="9" t="s">
        <v>835</v>
      </c>
    </row>
    <row r="114" spans="8:36" x14ac:dyDescent="0.25">
      <c r="H114" s="58"/>
      <c r="I114" s="8" t="s">
        <v>163</v>
      </c>
      <c r="J114" s="8" t="s">
        <v>679</v>
      </c>
      <c r="K114" s="5" t="s">
        <v>342</v>
      </c>
      <c r="L114" s="5" t="s">
        <v>344</v>
      </c>
      <c r="M114" s="5" t="s">
        <v>545</v>
      </c>
      <c r="N114" s="12" t="s">
        <v>694</v>
      </c>
      <c r="O114" s="3" t="s">
        <v>803</v>
      </c>
      <c r="P114" s="24"/>
      <c r="Q114" s="24"/>
      <c r="R114" s="24"/>
      <c r="AC114" s="3"/>
      <c r="AD114" s="5" t="str">
        <f t="shared" si="4"/>
        <v xml:space="preserve">ListDescArt015_Média_Consulta </v>
      </c>
      <c r="AE114" s="5" t="s">
        <v>491</v>
      </c>
      <c r="AF114" s="3" t="s">
        <v>689</v>
      </c>
      <c r="AG114" s="31" t="s">
        <v>808</v>
      </c>
      <c r="AH114" s="27" t="s">
        <v>297</v>
      </c>
      <c r="AI114" s="36">
        <v>0.5</v>
      </c>
      <c r="AJ114" s="9" t="s">
        <v>835</v>
      </c>
    </row>
    <row r="115" spans="8:36" x14ac:dyDescent="0.25">
      <c r="H115" s="58"/>
      <c r="I115" s="8" t="s">
        <v>164</v>
      </c>
      <c r="J115" s="8" t="s">
        <v>679</v>
      </c>
      <c r="K115" s="5" t="s">
        <v>342</v>
      </c>
      <c r="L115" s="5" t="s">
        <v>345</v>
      </c>
      <c r="M115" s="5" t="s">
        <v>546</v>
      </c>
      <c r="N115" s="5" t="s">
        <v>693</v>
      </c>
      <c r="O115" s="3" t="s">
        <v>803</v>
      </c>
      <c r="P115" s="24"/>
      <c r="Q115" s="24"/>
      <c r="R115" s="24"/>
      <c r="AC115" s="3"/>
      <c r="AD115" s="5" t="str">
        <f t="shared" si="4"/>
        <v xml:space="preserve">ListDescArt015_Média_Processamento </v>
      </c>
      <c r="AE115" s="5" t="s">
        <v>491</v>
      </c>
      <c r="AF115" s="3" t="s">
        <v>689</v>
      </c>
      <c r="AG115" s="31" t="s">
        <v>809</v>
      </c>
      <c r="AH115" s="27" t="s">
        <v>297</v>
      </c>
      <c r="AI115" s="36">
        <v>0.5</v>
      </c>
      <c r="AJ115" s="9" t="s">
        <v>835</v>
      </c>
    </row>
    <row r="116" spans="8:36" x14ac:dyDescent="0.25">
      <c r="H116" s="58" t="s">
        <v>99</v>
      </c>
      <c r="I116" t="s">
        <v>1857</v>
      </c>
      <c r="J116" s="8" t="s">
        <v>679</v>
      </c>
      <c r="K116" s="5" t="s">
        <v>342</v>
      </c>
      <c r="L116" s="5" t="s">
        <v>346</v>
      </c>
      <c r="M116" s="5" t="s">
        <v>547</v>
      </c>
      <c r="N116" s="12" t="s">
        <v>693</v>
      </c>
      <c r="O116" s="3" t="s">
        <v>803</v>
      </c>
      <c r="P116" s="24"/>
      <c r="Q116" s="24"/>
      <c r="R116" s="24"/>
      <c r="AC116" s="3"/>
      <c r="AD116" s="5" t="str">
        <f t="shared" si="4"/>
        <v xml:space="preserve">ListDescArt015_Média_CRUD </v>
      </c>
      <c r="AE116" s="5" t="s">
        <v>491</v>
      </c>
      <c r="AF116" s="3" t="s">
        <v>689</v>
      </c>
      <c r="AG116" s="31" t="s">
        <v>810</v>
      </c>
      <c r="AH116" s="27" t="s">
        <v>297</v>
      </c>
      <c r="AI116" s="36">
        <v>0.5</v>
      </c>
      <c r="AJ116" s="9" t="s">
        <v>835</v>
      </c>
    </row>
    <row r="117" spans="8:36" x14ac:dyDescent="0.25">
      <c r="H117" s="58"/>
      <c r="I117" t="s">
        <v>1858</v>
      </c>
      <c r="J117" s="8" t="s">
        <v>679</v>
      </c>
      <c r="K117" s="5" t="s">
        <v>342</v>
      </c>
      <c r="L117" s="5" t="s">
        <v>347</v>
      </c>
      <c r="M117" s="5" t="s">
        <v>548</v>
      </c>
      <c r="N117" s="12" t="s">
        <v>693</v>
      </c>
      <c r="O117" s="3" t="s">
        <v>803</v>
      </c>
      <c r="P117" s="24"/>
      <c r="Q117" s="24"/>
      <c r="R117" s="24"/>
      <c r="AC117" s="3"/>
      <c r="AD117" s="5" t="str">
        <f t="shared" si="4"/>
        <v xml:space="preserve">ListDescArt015_Média_Canal adicional em MI </v>
      </c>
      <c r="AE117" s="5" t="s">
        <v>491</v>
      </c>
      <c r="AF117" s="3" t="s">
        <v>689</v>
      </c>
      <c r="AG117" s="31" t="s">
        <v>811</v>
      </c>
      <c r="AH117" s="27" t="s">
        <v>297</v>
      </c>
      <c r="AI117" s="36">
        <v>0.5</v>
      </c>
      <c r="AJ117" s="9" t="s">
        <v>835</v>
      </c>
    </row>
    <row r="118" spans="8:36" x14ac:dyDescent="0.25">
      <c r="H118" s="58"/>
      <c r="I118" s="9" t="s">
        <v>165</v>
      </c>
      <c r="J118" s="8" t="s">
        <v>679</v>
      </c>
      <c r="K118" s="5" t="s">
        <v>342</v>
      </c>
      <c r="L118" s="5" t="s">
        <v>348</v>
      </c>
      <c r="M118" s="5" t="s">
        <v>549</v>
      </c>
      <c r="N118" s="5" t="s">
        <v>693</v>
      </c>
      <c r="O118" s="3" t="s">
        <v>803</v>
      </c>
      <c r="P118" s="24"/>
      <c r="Q118" s="24"/>
      <c r="R118" s="24"/>
      <c r="AC118" s="3"/>
      <c r="AD118" s="5" t="str">
        <f t="shared" si="4"/>
        <v xml:space="preserve">ListDescArt015_Alta_Inclusão </v>
      </c>
      <c r="AE118" s="5" t="s">
        <v>491</v>
      </c>
      <c r="AF118" s="3" t="s">
        <v>690</v>
      </c>
      <c r="AG118" s="31" t="s">
        <v>805</v>
      </c>
      <c r="AH118" s="27" t="s">
        <v>297</v>
      </c>
      <c r="AI118" s="36">
        <v>0.5</v>
      </c>
      <c r="AJ118" s="9" t="s">
        <v>836</v>
      </c>
    </row>
    <row r="119" spans="8:36" x14ac:dyDescent="0.25">
      <c r="H119" s="58" t="s">
        <v>100</v>
      </c>
      <c r="I119" s="9" t="s">
        <v>1117</v>
      </c>
      <c r="J119" s="8" t="s">
        <v>679</v>
      </c>
      <c r="K119" s="5" t="s">
        <v>342</v>
      </c>
      <c r="L119" s="5" t="s">
        <v>349</v>
      </c>
      <c r="M119" s="5" t="s">
        <v>550</v>
      </c>
      <c r="N119" s="12" t="s">
        <v>694</v>
      </c>
      <c r="O119" s="3" t="s">
        <v>803</v>
      </c>
      <c r="P119" s="24"/>
      <c r="Q119" s="24"/>
      <c r="R119" s="24"/>
      <c r="AC119" s="3"/>
      <c r="AD119" s="5" t="str">
        <f t="shared" si="4"/>
        <v xml:space="preserve">ListDescArt015_Alta_Alteração </v>
      </c>
      <c r="AE119" s="5" t="s">
        <v>491</v>
      </c>
      <c r="AF119" s="3" t="s">
        <v>690</v>
      </c>
      <c r="AG119" s="31" t="s">
        <v>806</v>
      </c>
      <c r="AH119" s="27" t="s">
        <v>297</v>
      </c>
      <c r="AI119" s="36">
        <v>0.5</v>
      </c>
      <c r="AJ119" s="9" t="s">
        <v>836</v>
      </c>
    </row>
    <row r="120" spans="8:36" x14ac:dyDescent="0.25">
      <c r="H120" s="58"/>
      <c r="I120" s="9" t="s">
        <v>1124</v>
      </c>
      <c r="J120" s="8" t="s">
        <v>679</v>
      </c>
      <c r="K120" s="5" t="s">
        <v>342</v>
      </c>
      <c r="L120" s="5" t="s">
        <v>350</v>
      </c>
      <c r="M120" s="5" t="s">
        <v>551</v>
      </c>
      <c r="N120" s="12" t="s">
        <v>694</v>
      </c>
      <c r="O120" s="3" t="s">
        <v>803</v>
      </c>
      <c r="P120" s="24"/>
      <c r="Q120" s="24"/>
      <c r="R120" s="24"/>
      <c r="AC120" s="3"/>
      <c r="AD120" s="5" t="str">
        <f t="shared" si="4"/>
        <v xml:space="preserve">ListDescArt015_Alta_Exclusão </v>
      </c>
      <c r="AE120" s="5" t="s">
        <v>491</v>
      </c>
      <c r="AF120" s="3" t="s">
        <v>690</v>
      </c>
      <c r="AG120" s="31" t="s">
        <v>807</v>
      </c>
      <c r="AH120" s="27" t="s">
        <v>297</v>
      </c>
      <c r="AI120" s="36">
        <v>0.5</v>
      </c>
      <c r="AJ120" s="9" t="s">
        <v>836</v>
      </c>
    </row>
    <row r="121" spans="8:36" x14ac:dyDescent="0.25">
      <c r="H121" s="58"/>
      <c r="I121" s="9" t="s">
        <v>1125</v>
      </c>
      <c r="J121" s="8" t="s">
        <v>679</v>
      </c>
      <c r="K121" s="5" t="s">
        <v>342</v>
      </c>
      <c r="L121" s="5" t="s">
        <v>351</v>
      </c>
      <c r="M121" s="5" t="s">
        <v>552</v>
      </c>
      <c r="N121" s="5" t="s">
        <v>693</v>
      </c>
      <c r="O121" s="3" t="s">
        <v>803</v>
      </c>
      <c r="P121" s="24"/>
      <c r="Q121" s="24"/>
      <c r="R121" s="24"/>
      <c r="AC121" s="3"/>
      <c r="AD121" s="5" t="str">
        <f t="shared" si="4"/>
        <v xml:space="preserve">ListDescArt015_Alta_Consulta </v>
      </c>
      <c r="AE121" s="5" t="s">
        <v>491</v>
      </c>
      <c r="AF121" s="3" t="s">
        <v>690</v>
      </c>
      <c r="AG121" s="31" t="s">
        <v>808</v>
      </c>
      <c r="AH121" s="27" t="s">
        <v>297</v>
      </c>
      <c r="AI121" s="36">
        <v>0.5</v>
      </c>
      <c r="AJ121" s="9" t="s">
        <v>836</v>
      </c>
    </row>
    <row r="122" spans="8:36" x14ac:dyDescent="0.25">
      <c r="H122" s="3"/>
      <c r="I122" s="8" t="s">
        <v>1127</v>
      </c>
      <c r="J122" s="8" t="s">
        <v>679</v>
      </c>
      <c r="K122" s="18" t="s">
        <v>342</v>
      </c>
      <c r="L122" s="56" t="s">
        <v>1128</v>
      </c>
      <c r="M122" s="5" t="s">
        <v>1126</v>
      </c>
      <c r="N122" s="52" t="s">
        <v>694</v>
      </c>
      <c r="O122" s="3" t="s">
        <v>803</v>
      </c>
      <c r="P122" s="24"/>
      <c r="Q122" s="24"/>
      <c r="R122" s="24"/>
      <c r="AC122" s="3"/>
      <c r="AD122" s="5" t="str">
        <f t="shared" si="4"/>
        <v xml:space="preserve">ListDescArt015_Alta_Processamento </v>
      </c>
      <c r="AE122" s="5" t="s">
        <v>491</v>
      </c>
      <c r="AF122" s="3" t="s">
        <v>690</v>
      </c>
      <c r="AG122" s="31" t="s">
        <v>809</v>
      </c>
      <c r="AH122" s="27" t="s">
        <v>297</v>
      </c>
      <c r="AI122" s="36">
        <v>0.5</v>
      </c>
      <c r="AJ122" s="9" t="s">
        <v>836</v>
      </c>
    </row>
    <row r="123" spans="8:36" x14ac:dyDescent="0.25">
      <c r="H123" s="3"/>
      <c r="I123" s="8" t="s">
        <v>1131</v>
      </c>
      <c r="J123" s="8" t="s">
        <v>679</v>
      </c>
      <c r="K123" s="18" t="s">
        <v>342</v>
      </c>
      <c r="L123" s="56" t="s">
        <v>1129</v>
      </c>
      <c r="M123" s="5" t="s">
        <v>1133</v>
      </c>
      <c r="N123" s="52" t="s">
        <v>694</v>
      </c>
      <c r="O123" s="3" t="s">
        <v>803</v>
      </c>
      <c r="P123" s="24"/>
      <c r="Q123" s="24"/>
      <c r="R123" s="24"/>
      <c r="AC123" s="3"/>
      <c r="AD123" s="5" t="str">
        <f t="shared" si="4"/>
        <v xml:space="preserve">ListDescArt015_Alta_CRUD </v>
      </c>
      <c r="AE123" s="5" t="s">
        <v>491</v>
      </c>
      <c r="AF123" s="3" t="s">
        <v>690</v>
      </c>
      <c r="AG123" s="31" t="s">
        <v>810</v>
      </c>
      <c r="AH123" s="27" t="s">
        <v>297</v>
      </c>
      <c r="AI123" s="36">
        <v>2</v>
      </c>
      <c r="AJ123" s="9" t="s">
        <v>836</v>
      </c>
    </row>
    <row r="124" spans="8:36" x14ac:dyDescent="0.25">
      <c r="H124" s="3"/>
      <c r="I124" s="8" t="s">
        <v>1132</v>
      </c>
      <c r="J124" s="8" t="s">
        <v>679</v>
      </c>
      <c r="K124" s="18" t="s">
        <v>342</v>
      </c>
      <c r="L124" s="56" t="s">
        <v>1130</v>
      </c>
      <c r="M124" s="5" t="s">
        <v>1134</v>
      </c>
      <c r="N124" s="52" t="s">
        <v>693</v>
      </c>
      <c r="O124" s="3" t="s">
        <v>803</v>
      </c>
      <c r="P124" s="24"/>
      <c r="Q124" s="24"/>
      <c r="R124" s="24"/>
      <c r="AC124" s="3"/>
      <c r="AD124" s="5" t="str">
        <f t="shared" si="4"/>
        <v xml:space="preserve">ListDescArt015_Alta_Canal adicional em MI </v>
      </c>
      <c r="AE124" s="5" t="s">
        <v>491</v>
      </c>
      <c r="AF124" s="3" t="s">
        <v>690</v>
      </c>
      <c r="AG124" s="31" t="s">
        <v>811</v>
      </c>
      <c r="AH124" s="27" t="s">
        <v>297</v>
      </c>
      <c r="AI124" s="36">
        <v>0.5</v>
      </c>
      <c r="AJ124" s="9" t="s">
        <v>836</v>
      </c>
    </row>
    <row r="125" spans="8:36" x14ac:dyDescent="0.25">
      <c r="H125" s="3"/>
      <c r="I125" t="s">
        <v>1638</v>
      </c>
      <c r="J125" s="8" t="s">
        <v>679</v>
      </c>
      <c r="K125" s="18" t="s">
        <v>342</v>
      </c>
      <c r="L125" s="56" t="s">
        <v>1639</v>
      </c>
      <c r="M125" s="7" t="s">
        <v>1640</v>
      </c>
      <c r="N125" s="52" t="s">
        <v>693</v>
      </c>
      <c r="O125" s="3" t="s">
        <v>803</v>
      </c>
      <c r="P125" s="24"/>
      <c r="Q125" s="24"/>
      <c r="R125" s="24"/>
      <c r="AC125" s="5" t="s">
        <v>282</v>
      </c>
      <c r="AD125" s="5" t="str">
        <f t="shared" si="4"/>
        <v>ListDescArt016_N/A_N/A</v>
      </c>
      <c r="AE125" s="5" t="s">
        <v>492</v>
      </c>
      <c r="AF125" s="5" t="s">
        <v>35</v>
      </c>
      <c r="AG125" s="33" t="s">
        <v>35</v>
      </c>
      <c r="AH125" s="27" t="s">
        <v>297</v>
      </c>
      <c r="AI125" s="36">
        <v>0.5</v>
      </c>
      <c r="AJ125" s="28" t="s">
        <v>837</v>
      </c>
    </row>
    <row r="126" spans="8:36" x14ac:dyDescent="0.25">
      <c r="H126" s="58" t="s">
        <v>172</v>
      </c>
      <c r="I126" s="8" t="s">
        <v>1140</v>
      </c>
      <c r="J126" s="8" t="s">
        <v>679</v>
      </c>
      <c r="K126" s="5" t="s">
        <v>342</v>
      </c>
      <c r="L126" s="5" t="s">
        <v>352</v>
      </c>
      <c r="M126" s="5" t="s">
        <v>553</v>
      </c>
      <c r="N126" s="5" t="s">
        <v>1141</v>
      </c>
      <c r="O126" s="3" t="s">
        <v>803</v>
      </c>
      <c r="P126" s="24"/>
      <c r="Q126" s="24"/>
      <c r="R126" s="24"/>
      <c r="AC126" s="5" t="s">
        <v>283</v>
      </c>
      <c r="AD126" s="5" t="str">
        <f t="shared" si="4"/>
        <v>ListDescArt017_N/A_N/A</v>
      </c>
      <c r="AE126" s="5" t="s">
        <v>493</v>
      </c>
      <c r="AF126" s="5" t="s">
        <v>35</v>
      </c>
      <c r="AG126" s="33" t="s">
        <v>35</v>
      </c>
      <c r="AH126" s="27" t="s">
        <v>7</v>
      </c>
      <c r="AI126" s="36">
        <v>0.5</v>
      </c>
      <c r="AJ126" s="28" t="s">
        <v>838</v>
      </c>
    </row>
    <row r="127" spans="8:36" x14ac:dyDescent="0.25">
      <c r="H127" s="58"/>
      <c r="I127" s="8" t="s">
        <v>1146</v>
      </c>
      <c r="J127" s="8" t="s">
        <v>679</v>
      </c>
      <c r="K127" s="5" t="s">
        <v>342</v>
      </c>
      <c r="L127" s="5" t="s">
        <v>353</v>
      </c>
      <c r="M127" s="5" t="s">
        <v>554</v>
      </c>
      <c r="N127" s="5" t="s">
        <v>1141</v>
      </c>
      <c r="O127" s="3" t="s">
        <v>803</v>
      </c>
      <c r="P127" s="24"/>
      <c r="Q127" s="24"/>
      <c r="R127" s="24"/>
      <c r="AC127" s="5" t="s">
        <v>284</v>
      </c>
      <c r="AD127" s="5" t="str">
        <f t="shared" ref="AD127:AD160" si="5">CONCATENATE(AE127,"_",AF127,"_",AG127)</f>
        <v>ListDescArt018_N/A_N/A</v>
      </c>
      <c r="AE127" s="5" t="s">
        <v>494</v>
      </c>
      <c r="AF127" s="5" t="s">
        <v>35</v>
      </c>
      <c r="AG127" s="33" t="s">
        <v>35</v>
      </c>
      <c r="AH127" s="91" t="s">
        <v>296</v>
      </c>
      <c r="AI127" s="36">
        <v>1</v>
      </c>
      <c r="AJ127" s="9" t="s">
        <v>839</v>
      </c>
    </row>
    <row r="128" spans="8:36" x14ac:dyDescent="0.25">
      <c r="H128" s="58"/>
      <c r="I128" s="13" t="s">
        <v>1147</v>
      </c>
      <c r="J128" s="8" t="s">
        <v>679</v>
      </c>
      <c r="K128" s="5" t="s">
        <v>342</v>
      </c>
      <c r="L128" s="5" t="s">
        <v>354</v>
      </c>
      <c r="M128" s="5" t="s">
        <v>555</v>
      </c>
      <c r="N128" s="5" t="s">
        <v>693</v>
      </c>
      <c r="O128" s="3" t="s">
        <v>803</v>
      </c>
      <c r="P128" s="24"/>
      <c r="Q128" s="24"/>
      <c r="R128" s="24"/>
      <c r="AC128" s="8" t="s">
        <v>285</v>
      </c>
      <c r="AD128" s="5" t="str">
        <f t="shared" si="5"/>
        <v>ListDescArt019_N/A_N/A</v>
      </c>
      <c r="AE128" s="8" t="s">
        <v>495</v>
      </c>
      <c r="AF128" s="8" t="s">
        <v>35</v>
      </c>
      <c r="AG128" s="33" t="s">
        <v>35</v>
      </c>
      <c r="AH128" s="91" t="s">
        <v>295</v>
      </c>
      <c r="AI128" s="36">
        <v>6</v>
      </c>
      <c r="AJ128" s="9" t="s">
        <v>840</v>
      </c>
    </row>
    <row r="129" spans="8:36" x14ac:dyDescent="0.25">
      <c r="H129" s="58"/>
      <c r="I129" s="8" t="s">
        <v>166</v>
      </c>
      <c r="J129" s="8" t="s">
        <v>679</v>
      </c>
      <c r="K129" s="5" t="s">
        <v>342</v>
      </c>
      <c r="L129" s="5" t="s">
        <v>355</v>
      </c>
      <c r="M129" s="5" t="s">
        <v>556</v>
      </c>
      <c r="N129" s="12" t="s">
        <v>694</v>
      </c>
      <c r="O129" s="3" t="s">
        <v>803</v>
      </c>
      <c r="P129" s="24"/>
      <c r="Q129" s="24"/>
      <c r="R129" s="24"/>
      <c r="AC129" s="8" t="s">
        <v>286</v>
      </c>
      <c r="AD129" s="8" t="str">
        <f t="shared" si="5"/>
        <v>ListDescArt020_N/A_N/A</v>
      </c>
      <c r="AE129" s="8" t="s">
        <v>496</v>
      </c>
      <c r="AF129" s="8" t="s">
        <v>35</v>
      </c>
      <c r="AG129" s="33" t="s">
        <v>35</v>
      </c>
      <c r="AH129" s="91" t="s">
        <v>294</v>
      </c>
      <c r="AI129" s="36">
        <v>2</v>
      </c>
      <c r="AJ129" s="9" t="s">
        <v>841</v>
      </c>
    </row>
    <row r="130" spans="8:36" x14ac:dyDescent="0.25">
      <c r="H130" s="58"/>
      <c r="I130" s="8" t="s">
        <v>167</v>
      </c>
      <c r="J130" s="8" t="s">
        <v>679</v>
      </c>
      <c r="K130" s="5" t="s">
        <v>342</v>
      </c>
      <c r="L130" s="5" t="s">
        <v>356</v>
      </c>
      <c r="M130" s="5" t="s">
        <v>557</v>
      </c>
      <c r="N130" s="12" t="s">
        <v>694</v>
      </c>
      <c r="O130" s="3" t="s">
        <v>803</v>
      </c>
      <c r="P130" s="24"/>
      <c r="Q130" s="24"/>
      <c r="R130" s="24"/>
      <c r="AC130" s="5" t="s">
        <v>287</v>
      </c>
      <c r="AD130" s="5" t="str">
        <f t="shared" si="5"/>
        <v>ListDescArt021_N/A_N/A</v>
      </c>
      <c r="AE130" s="5" t="s">
        <v>497</v>
      </c>
      <c r="AF130" s="5" t="s">
        <v>35</v>
      </c>
      <c r="AG130" s="33" t="s">
        <v>35</v>
      </c>
      <c r="AH130" s="91" t="s">
        <v>842</v>
      </c>
      <c r="AI130" s="37">
        <v>1</v>
      </c>
      <c r="AJ130" s="9" t="s">
        <v>843</v>
      </c>
    </row>
    <row r="131" spans="8:36" x14ac:dyDescent="0.25">
      <c r="H131" s="58"/>
      <c r="I131" s="9" t="s">
        <v>168</v>
      </c>
      <c r="J131" s="8" t="s">
        <v>679</v>
      </c>
      <c r="K131" s="5" t="s">
        <v>342</v>
      </c>
      <c r="L131" s="5" t="s">
        <v>357</v>
      </c>
      <c r="M131" s="5" t="s">
        <v>558</v>
      </c>
      <c r="N131" s="5" t="s">
        <v>693</v>
      </c>
      <c r="O131" s="3" t="s">
        <v>803</v>
      </c>
      <c r="P131" s="24"/>
      <c r="Q131" s="24"/>
      <c r="R131" s="24"/>
      <c r="AC131" s="5" t="s">
        <v>288</v>
      </c>
      <c r="AD131" s="5" t="str">
        <f t="shared" si="5"/>
        <v>ListDescArt022_N/A_N/A</v>
      </c>
      <c r="AE131" s="5" t="s">
        <v>498</v>
      </c>
      <c r="AF131" s="5" t="s">
        <v>35</v>
      </c>
      <c r="AG131" s="33" t="s">
        <v>35</v>
      </c>
      <c r="AH131" s="91" t="s">
        <v>842</v>
      </c>
      <c r="AI131" s="37">
        <v>1</v>
      </c>
      <c r="AJ131" s="9" t="s">
        <v>844</v>
      </c>
    </row>
    <row r="132" spans="8:36" x14ac:dyDescent="0.25">
      <c r="H132" s="58"/>
      <c r="I132" s="8" t="s">
        <v>169</v>
      </c>
      <c r="J132" s="8" t="s">
        <v>679</v>
      </c>
      <c r="K132" s="5" t="s">
        <v>342</v>
      </c>
      <c r="L132" s="5" t="s">
        <v>358</v>
      </c>
      <c r="M132" s="5" t="s">
        <v>559</v>
      </c>
      <c r="N132" s="12" t="s">
        <v>695</v>
      </c>
      <c r="O132" s="3" t="s">
        <v>803</v>
      </c>
      <c r="P132" s="24"/>
      <c r="Q132" s="24"/>
      <c r="R132" s="24"/>
      <c r="AC132" s="5" t="s">
        <v>289</v>
      </c>
      <c r="AD132" s="5" t="str">
        <f t="shared" si="5"/>
        <v>ListDescArt023_N/A_N/A</v>
      </c>
      <c r="AE132" s="5" t="s">
        <v>499</v>
      </c>
      <c r="AF132" s="5" t="s">
        <v>35</v>
      </c>
      <c r="AG132" s="33" t="s">
        <v>35</v>
      </c>
      <c r="AH132" s="91" t="s">
        <v>845</v>
      </c>
      <c r="AI132" s="37">
        <v>0.2</v>
      </c>
      <c r="AJ132" s="8" t="s">
        <v>846</v>
      </c>
    </row>
    <row r="133" spans="8:36" x14ac:dyDescent="0.25">
      <c r="H133" s="58"/>
      <c r="I133" s="8" t="s">
        <v>170</v>
      </c>
      <c r="J133" s="8" t="s">
        <v>679</v>
      </c>
      <c r="K133" s="5" t="s">
        <v>342</v>
      </c>
      <c r="L133" s="5" t="s">
        <v>359</v>
      </c>
      <c r="M133" s="5" t="s">
        <v>560</v>
      </c>
      <c r="N133" s="12" t="s">
        <v>695</v>
      </c>
      <c r="O133" s="3" t="s">
        <v>803</v>
      </c>
      <c r="P133" s="24"/>
      <c r="Q133" s="24"/>
      <c r="R133" s="24"/>
      <c r="AC133" s="5" t="s">
        <v>290</v>
      </c>
      <c r="AD133" s="5" t="str">
        <f t="shared" si="5"/>
        <v>ListDescArt024_Baixa_N/A</v>
      </c>
      <c r="AE133" s="5" t="s">
        <v>500</v>
      </c>
      <c r="AF133" s="3" t="s">
        <v>44</v>
      </c>
      <c r="AG133" s="33" t="s">
        <v>35</v>
      </c>
      <c r="AH133" s="91" t="s">
        <v>293</v>
      </c>
      <c r="AI133" s="37">
        <v>3</v>
      </c>
      <c r="AJ133" s="9" t="s">
        <v>847</v>
      </c>
    </row>
    <row r="134" spans="8:36" x14ac:dyDescent="0.25">
      <c r="H134" s="58"/>
      <c r="I134" s="9" t="s">
        <v>171</v>
      </c>
      <c r="J134" s="8" t="s">
        <v>679</v>
      </c>
      <c r="K134" s="5" t="s">
        <v>342</v>
      </c>
      <c r="L134" s="5" t="s">
        <v>360</v>
      </c>
      <c r="M134" s="5" t="s">
        <v>561</v>
      </c>
      <c r="N134" s="5" t="s">
        <v>693</v>
      </c>
      <c r="O134" s="3" t="s">
        <v>803</v>
      </c>
      <c r="P134" s="24"/>
      <c r="Q134" s="24"/>
      <c r="R134" s="24"/>
      <c r="AC134" s="3"/>
      <c r="AD134" s="5" t="str">
        <f t="shared" si="5"/>
        <v>ListDescArt024_Alta_N/A</v>
      </c>
      <c r="AE134" s="5" t="s">
        <v>500</v>
      </c>
      <c r="AF134" s="3" t="s">
        <v>690</v>
      </c>
      <c r="AG134" s="33" t="s">
        <v>35</v>
      </c>
      <c r="AH134" s="91" t="s">
        <v>293</v>
      </c>
      <c r="AI134" s="37">
        <v>5</v>
      </c>
      <c r="AJ134" s="9" t="s">
        <v>848</v>
      </c>
    </row>
    <row r="135" spans="8:36" x14ac:dyDescent="0.25">
      <c r="H135" s="3"/>
      <c r="I135" s="8" t="s">
        <v>1151</v>
      </c>
      <c r="J135" s="8" t="s">
        <v>679</v>
      </c>
      <c r="K135" s="5" t="s">
        <v>342</v>
      </c>
      <c r="L135" s="5" t="s">
        <v>1148</v>
      </c>
      <c r="M135" s="5" t="s">
        <v>1154</v>
      </c>
      <c r="N135" s="5" t="s">
        <v>1141</v>
      </c>
      <c r="O135" s="3" t="s">
        <v>803</v>
      </c>
      <c r="P135" s="24"/>
      <c r="Q135" s="24"/>
      <c r="R135" s="24"/>
      <c r="AC135" s="5" t="s">
        <v>291</v>
      </c>
      <c r="AD135" s="5" t="str">
        <f t="shared" si="5"/>
        <v>ListDescArt025_Baixa_N/A</v>
      </c>
      <c r="AE135" s="5" t="s">
        <v>501</v>
      </c>
      <c r="AF135" s="3" t="s">
        <v>44</v>
      </c>
      <c r="AG135" s="33" t="s">
        <v>35</v>
      </c>
      <c r="AH135" s="91" t="s">
        <v>293</v>
      </c>
      <c r="AI135" s="37">
        <v>1.5</v>
      </c>
      <c r="AJ135" s="9" t="s">
        <v>847</v>
      </c>
    </row>
    <row r="136" spans="8:36" x14ac:dyDescent="0.25">
      <c r="H136" s="3"/>
      <c r="I136" s="8" t="s">
        <v>1152</v>
      </c>
      <c r="J136" s="8" t="s">
        <v>679</v>
      </c>
      <c r="K136" s="5" t="s">
        <v>342</v>
      </c>
      <c r="L136" s="5" t="s">
        <v>1149</v>
      </c>
      <c r="M136" s="5" t="s">
        <v>1155</v>
      </c>
      <c r="N136" s="5" t="s">
        <v>1141</v>
      </c>
      <c r="O136" s="3" t="s">
        <v>803</v>
      </c>
      <c r="P136" s="24"/>
      <c r="Q136" s="24"/>
      <c r="R136" s="24"/>
      <c r="AC136" s="3"/>
      <c r="AD136" s="5" t="str">
        <f t="shared" si="5"/>
        <v>ListDescArt025_Alta_N/A</v>
      </c>
      <c r="AE136" s="5" t="s">
        <v>501</v>
      </c>
      <c r="AF136" s="3" t="s">
        <v>690</v>
      </c>
      <c r="AG136" s="33" t="s">
        <v>35</v>
      </c>
      <c r="AH136" s="91" t="s">
        <v>293</v>
      </c>
      <c r="AI136" s="37">
        <v>2.5</v>
      </c>
      <c r="AJ136" s="9" t="s">
        <v>848</v>
      </c>
    </row>
    <row r="137" spans="8:36" x14ac:dyDescent="0.25">
      <c r="H137" s="3"/>
      <c r="I137" s="9" t="s">
        <v>1153</v>
      </c>
      <c r="J137" s="8" t="s">
        <v>679</v>
      </c>
      <c r="K137" s="5" t="s">
        <v>342</v>
      </c>
      <c r="L137" s="5" t="s">
        <v>1150</v>
      </c>
      <c r="M137" s="5" t="s">
        <v>1156</v>
      </c>
      <c r="N137" s="5" t="s">
        <v>693</v>
      </c>
      <c r="O137" s="3" t="s">
        <v>803</v>
      </c>
      <c r="P137" s="24"/>
      <c r="Q137" s="24"/>
      <c r="R137" s="24"/>
      <c r="AC137" s="5" t="s">
        <v>298</v>
      </c>
      <c r="AD137" s="5" t="str">
        <f t="shared" si="5"/>
        <v xml:space="preserve">ListDescArt026_N/A_Processo Referenciado </v>
      </c>
      <c r="AE137" s="5" t="s">
        <v>502</v>
      </c>
      <c r="AF137" s="5" t="s">
        <v>35</v>
      </c>
      <c r="AG137" s="31" t="s">
        <v>815</v>
      </c>
      <c r="AH137" s="91" t="s">
        <v>849</v>
      </c>
      <c r="AI137" s="37">
        <v>2</v>
      </c>
      <c r="AJ137" s="8" t="s">
        <v>35</v>
      </c>
    </row>
    <row r="138" spans="8:36" x14ac:dyDescent="0.25">
      <c r="H138" s="58" t="s">
        <v>102</v>
      </c>
      <c r="I138" s="8" t="s">
        <v>173</v>
      </c>
      <c r="J138" s="8" t="s">
        <v>679</v>
      </c>
      <c r="K138" s="5" t="s">
        <v>342</v>
      </c>
      <c r="L138" s="5" t="s">
        <v>361</v>
      </c>
      <c r="M138" s="5" t="s">
        <v>562</v>
      </c>
      <c r="N138" s="5" t="s">
        <v>693</v>
      </c>
      <c r="O138" s="3" t="s">
        <v>803</v>
      </c>
      <c r="P138" s="24"/>
      <c r="Q138" s="24"/>
      <c r="R138" s="24"/>
      <c r="AC138" s="3"/>
      <c r="AD138" s="5" t="str">
        <f t="shared" si="5"/>
        <v xml:space="preserve">ListDescArt026_N/A_Esboço de Tela  </v>
      </c>
      <c r="AE138" s="5" t="s">
        <v>502</v>
      </c>
      <c r="AF138" s="5" t="s">
        <v>35</v>
      </c>
      <c r="AG138" s="31" t="s">
        <v>816</v>
      </c>
      <c r="AH138" s="91" t="s">
        <v>850</v>
      </c>
      <c r="AI138" s="37">
        <v>1</v>
      </c>
      <c r="AJ138" s="8" t="s">
        <v>35</v>
      </c>
    </row>
    <row r="139" spans="8:36" x14ac:dyDescent="0.25">
      <c r="H139" s="58"/>
      <c r="I139" s="8" t="s">
        <v>174</v>
      </c>
      <c r="J139" s="8" t="s">
        <v>679</v>
      </c>
      <c r="K139" s="5" t="s">
        <v>342</v>
      </c>
      <c r="L139" s="5" t="s">
        <v>362</v>
      </c>
      <c r="M139" s="5" t="s">
        <v>563</v>
      </c>
      <c r="N139" s="5" t="s">
        <v>693</v>
      </c>
      <c r="O139" s="3" t="s">
        <v>803</v>
      </c>
      <c r="P139" s="24"/>
      <c r="Q139" s="24"/>
      <c r="R139" s="24"/>
      <c r="AC139" s="3"/>
      <c r="AD139" s="5" t="str">
        <f t="shared" si="5"/>
        <v xml:space="preserve">ListDescArt026_N/A_Descrição da tarefa – controle, risco, sistema e executante </v>
      </c>
      <c r="AE139" s="5" t="s">
        <v>502</v>
      </c>
      <c r="AF139" s="5" t="s">
        <v>35</v>
      </c>
      <c r="AG139" s="31" t="s">
        <v>817</v>
      </c>
      <c r="AH139" s="91" t="s">
        <v>851</v>
      </c>
      <c r="AI139" s="37">
        <v>0.25</v>
      </c>
      <c r="AJ139" s="8" t="s">
        <v>35</v>
      </c>
    </row>
    <row r="140" spans="8:36" x14ac:dyDescent="0.25">
      <c r="H140" s="58"/>
      <c r="I140" s="8" t="s">
        <v>175</v>
      </c>
      <c r="J140" s="8" t="s">
        <v>679</v>
      </c>
      <c r="K140" s="5" t="s">
        <v>342</v>
      </c>
      <c r="L140" s="5" t="s">
        <v>363</v>
      </c>
      <c r="M140" s="5" t="s">
        <v>564</v>
      </c>
      <c r="N140" s="5" t="s">
        <v>693</v>
      </c>
      <c r="O140" s="3" t="s">
        <v>803</v>
      </c>
      <c r="P140" s="24"/>
      <c r="Q140" s="24"/>
      <c r="R140" s="24"/>
      <c r="AC140" s="3"/>
      <c r="AD140" s="5" t="str">
        <f t="shared" si="5"/>
        <v xml:space="preserve">ListDescArt026_N/A_Agrupamento </v>
      </c>
      <c r="AE140" s="5" t="s">
        <v>502</v>
      </c>
      <c r="AF140" s="5" t="s">
        <v>35</v>
      </c>
      <c r="AG140" s="31" t="s">
        <v>818</v>
      </c>
      <c r="AH140" s="91" t="s">
        <v>852</v>
      </c>
      <c r="AI140" s="37">
        <v>0.2</v>
      </c>
      <c r="AJ140" s="8" t="s">
        <v>35</v>
      </c>
    </row>
    <row r="141" spans="8:36" x14ac:dyDescent="0.25">
      <c r="H141" s="58"/>
      <c r="I141" s="8" t="s">
        <v>176</v>
      </c>
      <c r="J141" s="8" t="s">
        <v>679</v>
      </c>
      <c r="K141" s="5" t="s">
        <v>342</v>
      </c>
      <c r="L141" s="5" t="s">
        <v>364</v>
      </c>
      <c r="M141" s="5" t="s">
        <v>565</v>
      </c>
      <c r="N141" s="5" t="s">
        <v>693</v>
      </c>
      <c r="O141" s="3" t="s">
        <v>803</v>
      </c>
      <c r="P141" s="24"/>
      <c r="Q141" s="24"/>
      <c r="R141" s="24"/>
      <c r="AC141" s="3"/>
      <c r="AD141" s="5" t="str">
        <f t="shared" si="5"/>
        <v xml:space="preserve">ListDescArt026_N/A_Regra de Negócio </v>
      </c>
      <c r="AE141" s="5" t="s">
        <v>502</v>
      </c>
      <c r="AF141" s="5" t="s">
        <v>35</v>
      </c>
      <c r="AG141" s="31" t="s">
        <v>819</v>
      </c>
      <c r="AH141" s="91" t="s">
        <v>854</v>
      </c>
      <c r="AI141" s="37">
        <v>2</v>
      </c>
      <c r="AJ141" s="8" t="s">
        <v>35</v>
      </c>
    </row>
    <row r="142" spans="8:36" x14ac:dyDescent="0.25">
      <c r="H142" s="58"/>
      <c r="I142" s="8" t="s">
        <v>177</v>
      </c>
      <c r="J142" s="8" t="s">
        <v>679</v>
      </c>
      <c r="K142" s="5" t="s">
        <v>342</v>
      </c>
      <c r="L142" s="5" t="s">
        <v>365</v>
      </c>
      <c r="M142" s="5" t="s">
        <v>566</v>
      </c>
      <c r="N142" s="5" t="s">
        <v>693</v>
      </c>
      <c r="O142" s="3" t="s">
        <v>803</v>
      </c>
      <c r="P142" s="24"/>
      <c r="Q142" s="24"/>
      <c r="R142" s="24"/>
      <c r="AC142" s="5" t="s">
        <v>299</v>
      </c>
      <c r="AD142" s="5" t="str">
        <f t="shared" si="5"/>
        <v xml:space="preserve">ListDescArt027_N/A_Processo Referenciado </v>
      </c>
      <c r="AE142" s="5" t="s">
        <v>503</v>
      </c>
      <c r="AF142" s="5" t="s">
        <v>35</v>
      </c>
      <c r="AG142" s="31" t="s">
        <v>815</v>
      </c>
      <c r="AH142" s="91" t="s">
        <v>849</v>
      </c>
      <c r="AI142" s="37">
        <v>2</v>
      </c>
      <c r="AJ142" s="8" t="s">
        <v>35</v>
      </c>
    </row>
    <row r="143" spans="8:36" x14ac:dyDescent="0.25">
      <c r="H143" s="58"/>
      <c r="I143" s="9" t="s">
        <v>178</v>
      </c>
      <c r="J143" s="8" t="s">
        <v>679</v>
      </c>
      <c r="K143" s="5" t="s">
        <v>342</v>
      </c>
      <c r="L143" s="5" t="s">
        <v>366</v>
      </c>
      <c r="M143" s="5" t="s">
        <v>567</v>
      </c>
      <c r="N143" s="5" t="s">
        <v>693</v>
      </c>
      <c r="O143" s="3" t="s">
        <v>803</v>
      </c>
      <c r="P143" s="24"/>
      <c r="Q143" s="24"/>
      <c r="R143" s="24"/>
      <c r="AC143" s="3"/>
      <c r="AD143" s="5" t="str">
        <f t="shared" si="5"/>
        <v>ListDescArt027_N/A_Evento Inicial, Intermediário e Final</v>
      </c>
      <c r="AE143" s="5" t="s">
        <v>503</v>
      </c>
      <c r="AF143" s="5" t="s">
        <v>35</v>
      </c>
      <c r="AG143" s="31" t="s">
        <v>855</v>
      </c>
      <c r="AH143" s="91" t="s">
        <v>850</v>
      </c>
      <c r="AI143" s="37">
        <v>2</v>
      </c>
      <c r="AJ143" s="8" t="s">
        <v>35</v>
      </c>
    </row>
    <row r="144" spans="8:36" x14ac:dyDescent="0.25">
      <c r="H144" s="58"/>
      <c r="I144" s="8" t="s">
        <v>179</v>
      </c>
      <c r="J144" s="8" t="s">
        <v>679</v>
      </c>
      <c r="K144" s="5" t="s">
        <v>342</v>
      </c>
      <c r="L144" s="5" t="s">
        <v>367</v>
      </c>
      <c r="M144" s="5" t="s">
        <v>568</v>
      </c>
      <c r="N144" s="5" t="s">
        <v>693</v>
      </c>
      <c r="O144" s="3" t="s">
        <v>803</v>
      </c>
      <c r="P144" s="24"/>
      <c r="Q144" s="24"/>
      <c r="R144" s="24"/>
      <c r="AC144" s="3"/>
      <c r="AD144" s="5" t="str">
        <f t="shared" si="5"/>
        <v xml:space="preserve">ListDescArt027_N/A_Descrição da tarefa – controle, risco, sistema e executante </v>
      </c>
      <c r="AE144" s="5" t="s">
        <v>503</v>
      </c>
      <c r="AF144" s="5" t="s">
        <v>35</v>
      </c>
      <c r="AG144" s="31" t="s">
        <v>817</v>
      </c>
      <c r="AH144" s="91" t="s">
        <v>851</v>
      </c>
      <c r="AI144" s="37">
        <v>2</v>
      </c>
      <c r="AJ144" s="8" t="s">
        <v>35</v>
      </c>
    </row>
    <row r="145" spans="8:36" x14ac:dyDescent="0.25">
      <c r="H145" s="58"/>
      <c r="I145" s="8" t="s">
        <v>180</v>
      </c>
      <c r="J145" s="8" t="s">
        <v>679</v>
      </c>
      <c r="K145" s="5" t="s">
        <v>342</v>
      </c>
      <c r="L145" s="5" t="s">
        <v>368</v>
      </c>
      <c r="M145" s="5" t="s">
        <v>569</v>
      </c>
      <c r="N145" s="5" t="s">
        <v>693</v>
      </c>
      <c r="O145" s="3" t="s">
        <v>803</v>
      </c>
      <c r="P145" s="24"/>
      <c r="Q145" s="24"/>
      <c r="R145" s="24"/>
      <c r="AC145" s="3"/>
      <c r="AD145" s="5" t="str">
        <f t="shared" si="5"/>
        <v xml:space="preserve">ListDescArt027_N/A_Agrupamento – atributos </v>
      </c>
      <c r="AE145" s="5" t="s">
        <v>503</v>
      </c>
      <c r="AF145" s="5" t="s">
        <v>35</v>
      </c>
      <c r="AG145" s="31" t="s">
        <v>821</v>
      </c>
      <c r="AH145" s="91" t="s">
        <v>852</v>
      </c>
      <c r="AI145" s="37">
        <v>1</v>
      </c>
      <c r="AJ145" s="8" t="s">
        <v>35</v>
      </c>
    </row>
    <row r="146" spans="8:36" x14ac:dyDescent="0.25">
      <c r="H146" s="58"/>
      <c r="I146" s="8" t="s">
        <v>181</v>
      </c>
      <c r="J146" s="8" t="s">
        <v>679</v>
      </c>
      <c r="K146" s="5" t="s">
        <v>342</v>
      </c>
      <c r="L146" s="5" t="s">
        <v>369</v>
      </c>
      <c r="M146" s="5" t="s">
        <v>570</v>
      </c>
      <c r="N146" s="5" t="s">
        <v>693</v>
      </c>
      <c r="O146" s="3" t="s">
        <v>803</v>
      </c>
      <c r="P146" s="24"/>
      <c r="Q146" s="24"/>
      <c r="R146" s="24"/>
      <c r="AC146" s="3"/>
      <c r="AD146" s="5" t="str">
        <f t="shared" si="5"/>
        <v xml:space="preserve">ListDescArt027_N/A_Regra de Negócio </v>
      </c>
      <c r="AE146" s="5" t="s">
        <v>503</v>
      </c>
      <c r="AF146" s="5" t="s">
        <v>35</v>
      </c>
      <c r="AG146" s="31" t="s">
        <v>819</v>
      </c>
      <c r="AH146" s="91" t="s">
        <v>854</v>
      </c>
      <c r="AI146" s="37">
        <v>3</v>
      </c>
      <c r="AJ146" s="8" t="s">
        <v>35</v>
      </c>
    </row>
    <row r="147" spans="8:36" x14ac:dyDescent="0.25">
      <c r="H147" s="58"/>
      <c r="I147" s="8" t="s">
        <v>182</v>
      </c>
      <c r="J147" s="8" t="s">
        <v>679</v>
      </c>
      <c r="K147" s="5" t="s">
        <v>342</v>
      </c>
      <c r="L147" s="5" t="s">
        <v>370</v>
      </c>
      <c r="M147" s="5" t="s">
        <v>571</v>
      </c>
      <c r="N147" s="5" t="s">
        <v>693</v>
      </c>
      <c r="O147" s="3" t="s">
        <v>803</v>
      </c>
      <c r="P147" s="24"/>
      <c r="Q147" s="24"/>
      <c r="R147" s="24"/>
      <c r="AC147" s="5" t="s">
        <v>300</v>
      </c>
      <c r="AD147" s="5" t="str">
        <f t="shared" si="5"/>
        <v xml:space="preserve">ListDescArt028_N/A_Entidade/tabela com até 6 campos sem FK </v>
      </c>
      <c r="AE147" s="5" t="s">
        <v>504</v>
      </c>
      <c r="AF147" s="5" t="s">
        <v>35</v>
      </c>
      <c r="AG147" s="31" t="s">
        <v>822</v>
      </c>
      <c r="AH147" s="91" t="s">
        <v>856</v>
      </c>
      <c r="AI147" s="37">
        <v>1</v>
      </c>
      <c r="AJ147" s="8" t="s">
        <v>35</v>
      </c>
    </row>
    <row r="148" spans="8:36" x14ac:dyDescent="0.25">
      <c r="H148" s="58"/>
      <c r="I148" s="9" t="s">
        <v>183</v>
      </c>
      <c r="J148" s="8" t="s">
        <v>679</v>
      </c>
      <c r="K148" s="5" t="s">
        <v>342</v>
      </c>
      <c r="L148" s="5" t="s">
        <v>371</v>
      </c>
      <c r="M148" s="5" t="s">
        <v>572</v>
      </c>
      <c r="N148" s="5" t="s">
        <v>693</v>
      </c>
      <c r="O148" s="3" t="s">
        <v>803</v>
      </c>
      <c r="P148" s="24"/>
      <c r="Q148" s="24"/>
      <c r="R148" s="24"/>
      <c r="AC148" s="3"/>
      <c r="AD148" s="5" t="str">
        <f t="shared" si="5"/>
        <v xml:space="preserve">ListDescArt028_N/A_Entidade/tabela com 7 a 12 campos ou até 5 FK </v>
      </c>
      <c r="AE148" s="5" t="s">
        <v>504</v>
      </c>
      <c r="AF148" s="5" t="s">
        <v>35</v>
      </c>
      <c r="AG148" s="31" t="s">
        <v>823</v>
      </c>
      <c r="AH148" s="91" t="s">
        <v>856</v>
      </c>
      <c r="AI148" s="37">
        <v>3</v>
      </c>
      <c r="AJ148" s="8" t="s">
        <v>35</v>
      </c>
    </row>
    <row r="149" spans="8:36" x14ac:dyDescent="0.25">
      <c r="H149" s="3"/>
      <c r="I149" s="3" t="s">
        <v>1820</v>
      </c>
      <c r="J149" s="8" t="s">
        <v>674</v>
      </c>
      <c r="K149" s="16" t="s">
        <v>35</v>
      </c>
      <c r="L149" s="56" t="s">
        <v>1821</v>
      </c>
      <c r="M149" s="1" t="s">
        <v>1822</v>
      </c>
      <c r="N149" s="5" t="s">
        <v>693</v>
      </c>
      <c r="O149" s="3" t="s">
        <v>803</v>
      </c>
      <c r="P149" s="24"/>
      <c r="Q149" s="24"/>
      <c r="R149" s="24"/>
      <c r="AC149" s="3"/>
      <c r="AD149" s="5" t="str">
        <f t="shared" si="5"/>
        <v xml:space="preserve">ListDescArt028_N/A_Demais casos </v>
      </c>
      <c r="AE149" s="5" t="s">
        <v>504</v>
      </c>
      <c r="AF149" s="5" t="s">
        <v>35</v>
      </c>
      <c r="AG149" s="31" t="s">
        <v>824</v>
      </c>
      <c r="AH149" s="91" t="s">
        <v>856</v>
      </c>
      <c r="AI149" s="37">
        <v>5</v>
      </c>
      <c r="AJ149" s="8" t="s">
        <v>35</v>
      </c>
    </row>
    <row r="150" spans="8:36" x14ac:dyDescent="0.25">
      <c r="H150" s="57" t="s">
        <v>103</v>
      </c>
      <c r="I150" s="11" t="s">
        <v>184</v>
      </c>
      <c r="J150" s="8" t="s">
        <v>679</v>
      </c>
      <c r="K150" s="5" t="s">
        <v>342</v>
      </c>
      <c r="L150" s="5" t="s">
        <v>372</v>
      </c>
      <c r="M150" s="5" t="s">
        <v>573</v>
      </c>
      <c r="N150" s="5" t="s">
        <v>693</v>
      </c>
      <c r="O150" s="3" t="s">
        <v>803</v>
      </c>
      <c r="P150" s="24"/>
      <c r="Q150" s="24"/>
      <c r="R150" s="24"/>
      <c r="AC150" s="5" t="s">
        <v>301</v>
      </c>
      <c r="AD150" s="5" t="str">
        <f t="shared" si="5"/>
        <v xml:space="preserve">ListDescArt029_N/A_Dimensão com até 10 campos </v>
      </c>
      <c r="AE150" s="5" t="s">
        <v>505</v>
      </c>
      <c r="AF150" s="5" t="s">
        <v>35</v>
      </c>
      <c r="AG150" s="31" t="s">
        <v>825</v>
      </c>
      <c r="AH150" s="91" t="s">
        <v>856</v>
      </c>
      <c r="AI150" s="37">
        <v>1</v>
      </c>
      <c r="AJ150" s="8" t="s">
        <v>35</v>
      </c>
    </row>
    <row r="151" spans="8:36" x14ac:dyDescent="0.25">
      <c r="H151" s="58"/>
      <c r="I151" s="8" t="s">
        <v>185</v>
      </c>
      <c r="J151" s="8" t="s">
        <v>679</v>
      </c>
      <c r="K151" s="5" t="s">
        <v>342</v>
      </c>
      <c r="L151" s="5" t="s">
        <v>373</v>
      </c>
      <c r="M151" s="5" t="s">
        <v>574</v>
      </c>
      <c r="N151" s="5" t="s">
        <v>693</v>
      </c>
      <c r="O151" s="3" t="s">
        <v>803</v>
      </c>
      <c r="P151" s="24"/>
      <c r="Q151" s="24"/>
      <c r="R151" s="24"/>
      <c r="AC151" s="3"/>
      <c r="AD151" s="5" t="str">
        <f t="shared" si="5"/>
        <v xml:space="preserve">ListDescArt029_N/A_Fato com até 15 campos e demais dimensões </v>
      </c>
      <c r="AE151" s="5" t="s">
        <v>505</v>
      </c>
      <c r="AF151" s="5" t="s">
        <v>35</v>
      </c>
      <c r="AG151" s="31" t="s">
        <v>826</v>
      </c>
      <c r="AH151" s="91" t="s">
        <v>856</v>
      </c>
      <c r="AI151" s="37">
        <v>4</v>
      </c>
      <c r="AJ151" s="8" t="s">
        <v>35</v>
      </c>
    </row>
    <row r="152" spans="8:36" x14ac:dyDescent="0.25">
      <c r="H152" s="58" t="s">
        <v>104</v>
      </c>
      <c r="I152" s="8" t="s">
        <v>186</v>
      </c>
      <c r="J152" s="8" t="s">
        <v>675</v>
      </c>
      <c r="K152" s="17" t="s">
        <v>292</v>
      </c>
      <c r="L152" s="5" t="s">
        <v>374</v>
      </c>
      <c r="M152" s="5" t="s">
        <v>575</v>
      </c>
      <c r="N152" s="52" t="s">
        <v>693</v>
      </c>
      <c r="O152" s="3" t="s">
        <v>803</v>
      </c>
      <c r="P152" s="24"/>
      <c r="Q152" s="24"/>
      <c r="R152" s="24"/>
      <c r="AC152" s="3"/>
      <c r="AD152" s="5" t="str">
        <f t="shared" si="5"/>
        <v xml:space="preserve">ListDescArt029_N/A_Demais casos </v>
      </c>
      <c r="AE152" s="5" t="s">
        <v>505</v>
      </c>
      <c r="AF152" s="5" t="s">
        <v>35</v>
      </c>
      <c r="AG152" s="31" t="s">
        <v>824</v>
      </c>
      <c r="AH152" s="91" t="s">
        <v>856</v>
      </c>
      <c r="AI152" s="37">
        <v>6</v>
      </c>
      <c r="AJ152" s="8" t="s">
        <v>35</v>
      </c>
    </row>
    <row r="153" spans="8:36" x14ac:dyDescent="0.25">
      <c r="H153" s="58"/>
      <c r="I153" s="8" t="s">
        <v>187</v>
      </c>
      <c r="J153" s="8" t="s">
        <v>675</v>
      </c>
      <c r="K153" s="17" t="s">
        <v>292</v>
      </c>
      <c r="L153" s="5" t="s">
        <v>375</v>
      </c>
      <c r="M153" s="5" t="s">
        <v>576</v>
      </c>
      <c r="N153" s="5" t="s">
        <v>693</v>
      </c>
      <c r="O153" s="3" t="s">
        <v>1070</v>
      </c>
      <c r="P153" s="24"/>
      <c r="Q153" s="24"/>
      <c r="R153" s="24"/>
      <c r="AC153" s="5" t="s">
        <v>302</v>
      </c>
      <c r="AD153" s="5" t="str">
        <f t="shared" si="5"/>
        <v xml:space="preserve">ListDescArt030_N/A_Entidade/tabela com até 6 campos sem FK </v>
      </c>
      <c r="AE153" s="5" t="s">
        <v>506</v>
      </c>
      <c r="AF153" s="5" t="s">
        <v>35</v>
      </c>
      <c r="AG153" s="31" t="s">
        <v>822</v>
      </c>
      <c r="AH153" s="91" t="s">
        <v>856</v>
      </c>
      <c r="AI153" s="37">
        <v>1</v>
      </c>
      <c r="AJ153" s="8" t="s">
        <v>857</v>
      </c>
    </row>
    <row r="154" spans="8:36" x14ac:dyDescent="0.25">
      <c r="H154" s="58"/>
      <c r="I154" s="8" t="s">
        <v>1288</v>
      </c>
      <c r="J154" s="8" t="s">
        <v>1330</v>
      </c>
      <c r="K154" s="17" t="s">
        <v>1327</v>
      </c>
      <c r="L154" s="5" t="s">
        <v>1307</v>
      </c>
      <c r="M154" s="5" t="s">
        <v>1471</v>
      </c>
      <c r="N154" s="5" t="s">
        <v>693</v>
      </c>
      <c r="O154" s="3" t="s">
        <v>803</v>
      </c>
      <c r="P154" s="24"/>
      <c r="Q154" s="24"/>
      <c r="R154" s="24"/>
      <c r="AC154" s="3"/>
      <c r="AD154" s="5" t="str">
        <f t="shared" si="5"/>
        <v xml:space="preserve">ListDescArt030_N/A_Entidade/tabela com 7 a 12 campos ou até 5 FK </v>
      </c>
      <c r="AE154" s="5" t="s">
        <v>506</v>
      </c>
      <c r="AF154" s="5" t="s">
        <v>35</v>
      </c>
      <c r="AG154" s="31" t="s">
        <v>823</v>
      </c>
      <c r="AH154" s="91" t="s">
        <v>856</v>
      </c>
      <c r="AI154" s="37">
        <v>3</v>
      </c>
      <c r="AJ154" s="8" t="s">
        <v>857</v>
      </c>
    </row>
    <row r="155" spans="8:36" x14ac:dyDescent="0.25">
      <c r="H155" s="58"/>
      <c r="I155" s="90" t="s">
        <v>1289</v>
      </c>
      <c r="J155" s="8" t="s">
        <v>1330</v>
      </c>
      <c r="K155" s="17" t="s">
        <v>1327</v>
      </c>
      <c r="L155" s="5" t="s">
        <v>1308</v>
      </c>
      <c r="M155" s="5" t="s">
        <v>1333</v>
      </c>
      <c r="N155" s="5" t="s">
        <v>693</v>
      </c>
      <c r="O155" s="3" t="s">
        <v>803</v>
      </c>
      <c r="P155" s="24"/>
      <c r="Q155" s="24"/>
      <c r="R155" s="24"/>
      <c r="AC155" s="3"/>
      <c r="AD155" s="5" t="str">
        <f t="shared" si="5"/>
        <v xml:space="preserve">ListDescArt030_N/A_Demais casos </v>
      </c>
      <c r="AE155" s="5" t="s">
        <v>506</v>
      </c>
      <c r="AF155" s="5" t="s">
        <v>35</v>
      </c>
      <c r="AG155" s="31" t="s">
        <v>824</v>
      </c>
      <c r="AH155" s="91" t="s">
        <v>856</v>
      </c>
      <c r="AI155" s="37">
        <v>5</v>
      </c>
      <c r="AJ155" s="8" t="s">
        <v>857</v>
      </c>
    </row>
    <row r="156" spans="8:36" x14ac:dyDescent="0.25">
      <c r="H156" s="58"/>
      <c r="I156" s="8" t="s">
        <v>1290</v>
      </c>
      <c r="J156" s="8" t="s">
        <v>1330</v>
      </c>
      <c r="K156" s="17" t="s">
        <v>1327</v>
      </c>
      <c r="L156" s="5" t="s">
        <v>1309</v>
      </c>
      <c r="M156" s="5" t="s">
        <v>1334</v>
      </c>
      <c r="N156" s="5" t="s">
        <v>693</v>
      </c>
      <c r="O156" s="3" t="s">
        <v>803</v>
      </c>
      <c r="P156" s="24"/>
      <c r="Q156" s="24"/>
      <c r="R156" s="24"/>
      <c r="AC156" s="5" t="s">
        <v>303</v>
      </c>
      <c r="AD156" s="5" t="str">
        <f t="shared" si="5"/>
        <v xml:space="preserve">ListDescArt031_N/A_Dimensão com até 10 campos </v>
      </c>
      <c r="AE156" s="5" t="s">
        <v>507</v>
      </c>
      <c r="AF156" s="5" t="s">
        <v>35</v>
      </c>
      <c r="AG156" s="31" t="s">
        <v>825</v>
      </c>
      <c r="AH156" s="91" t="s">
        <v>856</v>
      </c>
      <c r="AI156" s="37">
        <v>1</v>
      </c>
      <c r="AJ156" s="8" t="s">
        <v>857</v>
      </c>
    </row>
    <row r="157" spans="8:36" x14ac:dyDescent="0.25">
      <c r="H157" s="58"/>
      <c r="I157" s="8" t="s">
        <v>1291</v>
      </c>
      <c r="J157" s="8" t="s">
        <v>1330</v>
      </c>
      <c r="K157" s="17" t="s">
        <v>1327</v>
      </c>
      <c r="L157" s="5" t="s">
        <v>1310</v>
      </c>
      <c r="M157" s="5" t="s">
        <v>1335</v>
      </c>
      <c r="N157" s="5" t="s">
        <v>693</v>
      </c>
      <c r="O157" s="3" t="s">
        <v>803</v>
      </c>
      <c r="P157" s="24"/>
      <c r="Q157" s="24"/>
      <c r="R157" s="24"/>
      <c r="AC157" s="3"/>
      <c r="AD157" s="5" t="str">
        <f t="shared" si="5"/>
        <v xml:space="preserve">ListDescArt031_N/A_Fato com até 15 campos e demais dimensões </v>
      </c>
      <c r="AE157" s="5" t="s">
        <v>507</v>
      </c>
      <c r="AF157" s="5" t="s">
        <v>35</v>
      </c>
      <c r="AG157" s="31" t="s">
        <v>826</v>
      </c>
      <c r="AH157" s="91" t="s">
        <v>856</v>
      </c>
      <c r="AI157" s="37">
        <v>4</v>
      </c>
      <c r="AJ157" s="8" t="s">
        <v>857</v>
      </c>
    </row>
    <row r="158" spans="8:36" x14ac:dyDescent="0.25">
      <c r="H158" s="3"/>
      <c r="I158" s="8" t="s">
        <v>1292</v>
      </c>
      <c r="J158" s="8" t="s">
        <v>1330</v>
      </c>
      <c r="K158" s="17" t="s">
        <v>1327</v>
      </c>
      <c r="L158" s="5" t="s">
        <v>1311</v>
      </c>
      <c r="M158" s="5" t="s">
        <v>1336</v>
      </c>
      <c r="N158" s="52" t="s">
        <v>694</v>
      </c>
      <c r="O158" s="3" t="s">
        <v>803</v>
      </c>
      <c r="P158" s="24"/>
      <c r="Q158" s="24"/>
      <c r="R158" s="24"/>
      <c r="AC158" s="3"/>
      <c r="AD158" s="5" t="str">
        <f t="shared" si="5"/>
        <v xml:space="preserve">ListDescArt031_N/A_Demais casos </v>
      </c>
      <c r="AE158" s="5" t="s">
        <v>507</v>
      </c>
      <c r="AF158" s="5" t="s">
        <v>35</v>
      </c>
      <c r="AG158" s="31" t="s">
        <v>824</v>
      </c>
      <c r="AH158" s="91" t="s">
        <v>856</v>
      </c>
      <c r="AI158" s="37">
        <v>6</v>
      </c>
      <c r="AJ158" s="8" t="s">
        <v>857</v>
      </c>
    </row>
    <row r="159" spans="8:36" x14ac:dyDescent="0.25">
      <c r="H159" s="3"/>
      <c r="I159" s="8" t="s">
        <v>1293</v>
      </c>
      <c r="J159" s="8" t="s">
        <v>1330</v>
      </c>
      <c r="K159" s="17" t="s">
        <v>1327</v>
      </c>
      <c r="L159" s="5" t="s">
        <v>1312</v>
      </c>
      <c r="M159" s="5" t="s">
        <v>1337</v>
      </c>
      <c r="N159" s="5" t="s">
        <v>693</v>
      </c>
      <c r="O159" s="3" t="s">
        <v>803</v>
      </c>
      <c r="P159" s="24"/>
      <c r="Q159" s="24"/>
      <c r="R159" s="24"/>
      <c r="AC159" s="5" t="s">
        <v>305</v>
      </c>
      <c r="AD159" s="5" t="str">
        <f t="shared" si="5"/>
        <v>ListDescArt032_N/A_N/A</v>
      </c>
      <c r="AE159" s="5" t="s">
        <v>508</v>
      </c>
      <c r="AF159" s="5" t="s">
        <v>35</v>
      </c>
      <c r="AG159" s="33" t="s">
        <v>35</v>
      </c>
      <c r="AH159" s="91" t="s">
        <v>858</v>
      </c>
      <c r="AI159" s="37">
        <v>1</v>
      </c>
      <c r="AJ159" s="8" t="s">
        <v>859</v>
      </c>
    </row>
    <row r="160" spans="8:36" x14ac:dyDescent="0.25">
      <c r="H160" s="3"/>
      <c r="I160" s="8" t="s">
        <v>1294</v>
      </c>
      <c r="J160" s="8" t="s">
        <v>1330</v>
      </c>
      <c r="K160" s="17" t="s">
        <v>1327</v>
      </c>
      <c r="L160" s="5" t="s">
        <v>1313</v>
      </c>
      <c r="M160" s="5" t="s">
        <v>1338</v>
      </c>
      <c r="N160" s="5" t="s">
        <v>693</v>
      </c>
      <c r="O160" s="3" t="s">
        <v>803</v>
      </c>
      <c r="P160" s="24"/>
      <c r="Q160" s="24"/>
      <c r="R160" s="24"/>
      <c r="AC160" s="5" t="s">
        <v>306</v>
      </c>
      <c r="AD160" s="5" t="str">
        <f t="shared" si="5"/>
        <v>ListDescArt033_N/A_N/A</v>
      </c>
      <c r="AE160" s="5" t="s">
        <v>509</v>
      </c>
      <c r="AF160" s="5" t="s">
        <v>35</v>
      </c>
      <c r="AG160" s="33" t="s">
        <v>35</v>
      </c>
      <c r="AH160" s="91" t="s">
        <v>858</v>
      </c>
      <c r="AI160" s="37">
        <v>7</v>
      </c>
      <c r="AJ160" s="8" t="s">
        <v>860</v>
      </c>
    </row>
    <row r="161" spans="8:36" x14ac:dyDescent="0.25">
      <c r="H161" s="3"/>
      <c r="I161" s="8" t="s">
        <v>1295</v>
      </c>
      <c r="J161" s="8" t="s">
        <v>1330</v>
      </c>
      <c r="K161" s="17" t="s">
        <v>1327</v>
      </c>
      <c r="L161" s="5" t="s">
        <v>1314</v>
      </c>
      <c r="M161" s="5" t="s">
        <v>1339</v>
      </c>
      <c r="N161" s="5" t="s">
        <v>693</v>
      </c>
      <c r="O161" s="3" t="s">
        <v>803</v>
      </c>
      <c r="P161" s="24"/>
      <c r="Q161" s="24"/>
      <c r="R161" s="24"/>
      <c r="AC161" s="5" t="s">
        <v>307</v>
      </c>
      <c r="AD161" s="5" t="str">
        <f t="shared" ref="AD161:AD192" si="6">CONCATENATE(AE161,"_",AF161,"_",AG161)</f>
        <v>ListDescArt039_Baixa_N/A</v>
      </c>
      <c r="AE161" s="5" t="s">
        <v>510</v>
      </c>
      <c r="AF161" s="3" t="s">
        <v>44</v>
      </c>
      <c r="AG161" s="33" t="s">
        <v>35</v>
      </c>
      <c r="AH161" s="91" t="s">
        <v>861</v>
      </c>
      <c r="AI161" s="37">
        <v>0.25</v>
      </c>
      <c r="AJ161" s="10" t="s">
        <v>862</v>
      </c>
    </row>
    <row r="162" spans="8:36" x14ac:dyDescent="0.25">
      <c r="H162" s="3"/>
      <c r="I162" s="8" t="s">
        <v>1296</v>
      </c>
      <c r="J162" s="8" t="s">
        <v>1330</v>
      </c>
      <c r="K162" s="17" t="s">
        <v>1327</v>
      </c>
      <c r="L162" s="5" t="s">
        <v>1315</v>
      </c>
      <c r="M162" s="5" t="s">
        <v>1340</v>
      </c>
      <c r="N162" s="5" t="s">
        <v>693</v>
      </c>
      <c r="O162" s="3" t="s">
        <v>803</v>
      </c>
      <c r="P162" s="24"/>
      <c r="Q162" s="24"/>
      <c r="R162" s="24"/>
      <c r="AC162" s="3"/>
      <c r="AD162" s="5" t="str">
        <f t="shared" si="6"/>
        <v>ListDescArt039_Alta_N/A</v>
      </c>
      <c r="AE162" s="5" t="s">
        <v>510</v>
      </c>
      <c r="AF162" s="3" t="s">
        <v>690</v>
      </c>
      <c r="AG162" s="33" t="s">
        <v>35</v>
      </c>
      <c r="AH162" s="91" t="s">
        <v>861</v>
      </c>
      <c r="AI162" s="37">
        <v>1</v>
      </c>
      <c r="AJ162" s="8" t="s">
        <v>863</v>
      </c>
    </row>
    <row r="163" spans="8:36" x14ac:dyDescent="0.25">
      <c r="H163" s="3"/>
      <c r="I163" s="8" t="s">
        <v>1297</v>
      </c>
      <c r="J163" s="8" t="s">
        <v>1331</v>
      </c>
      <c r="K163" s="18" t="s">
        <v>1328</v>
      </c>
      <c r="L163" s="5" t="s">
        <v>1316</v>
      </c>
      <c r="M163" s="5" t="s">
        <v>1341</v>
      </c>
      <c r="N163" s="5" t="s">
        <v>693</v>
      </c>
      <c r="O163" s="3" t="s">
        <v>803</v>
      </c>
      <c r="P163" s="24"/>
      <c r="Q163" s="24"/>
      <c r="R163" s="24"/>
      <c r="AC163" s="5" t="s">
        <v>308</v>
      </c>
      <c r="AD163" s="5" t="str">
        <f t="shared" si="6"/>
        <v>ListDescArt040_Baixa_N/A</v>
      </c>
      <c r="AE163" s="5" t="s">
        <v>511</v>
      </c>
      <c r="AF163" s="3" t="s">
        <v>44</v>
      </c>
      <c r="AG163" s="33" t="s">
        <v>35</v>
      </c>
      <c r="AH163" s="91" t="s">
        <v>861</v>
      </c>
      <c r="AI163" s="37">
        <v>0.15</v>
      </c>
      <c r="AJ163" s="10" t="s">
        <v>862</v>
      </c>
    </row>
    <row r="164" spans="8:36" x14ac:dyDescent="0.25">
      <c r="H164" s="3"/>
      <c r="I164" s="8" t="s">
        <v>1298</v>
      </c>
      <c r="J164" s="8" t="s">
        <v>1331</v>
      </c>
      <c r="K164" s="18" t="s">
        <v>1328</v>
      </c>
      <c r="L164" s="5" t="s">
        <v>1317</v>
      </c>
      <c r="M164" s="5" t="s">
        <v>1342</v>
      </c>
      <c r="N164" s="5" t="s">
        <v>693</v>
      </c>
      <c r="O164" s="3" t="s">
        <v>803</v>
      </c>
      <c r="P164" s="24"/>
      <c r="Q164" s="24"/>
      <c r="R164" s="24"/>
      <c r="AC164" s="3"/>
      <c r="AD164" s="5" t="str">
        <f t="shared" si="6"/>
        <v>ListDescArt040_Alta_N/A</v>
      </c>
      <c r="AE164" s="5" t="s">
        <v>511</v>
      </c>
      <c r="AF164" s="3" t="s">
        <v>690</v>
      </c>
      <c r="AG164" s="33" t="s">
        <v>35</v>
      </c>
      <c r="AH164" s="91" t="s">
        <v>861</v>
      </c>
      <c r="AI164" s="37">
        <v>0.5</v>
      </c>
      <c r="AJ164" s="8" t="s">
        <v>863</v>
      </c>
    </row>
    <row r="165" spans="8:36" x14ac:dyDescent="0.25">
      <c r="H165" s="3"/>
      <c r="I165" s="8" t="s">
        <v>1299</v>
      </c>
      <c r="J165" s="8" t="s">
        <v>1331</v>
      </c>
      <c r="K165" s="18" t="s">
        <v>1328</v>
      </c>
      <c r="L165" s="5" t="s">
        <v>1318</v>
      </c>
      <c r="M165" s="5" t="s">
        <v>1343</v>
      </c>
      <c r="N165" s="5" t="s">
        <v>693</v>
      </c>
      <c r="O165" s="3" t="s">
        <v>803</v>
      </c>
      <c r="P165" s="24"/>
      <c r="Q165" s="24"/>
      <c r="R165" s="24"/>
      <c r="AC165" s="5" t="s">
        <v>309</v>
      </c>
      <c r="AD165" s="5" t="str">
        <f t="shared" si="6"/>
        <v>ListDescArt041_Baixa_N/A</v>
      </c>
      <c r="AE165" s="5" t="s">
        <v>512</v>
      </c>
      <c r="AF165" s="3" t="s">
        <v>44</v>
      </c>
      <c r="AG165" s="33" t="s">
        <v>35</v>
      </c>
      <c r="AH165" s="91" t="s">
        <v>864</v>
      </c>
      <c r="AI165" s="37">
        <v>0.25</v>
      </c>
      <c r="AJ165" s="10" t="s">
        <v>862</v>
      </c>
    </row>
    <row r="166" spans="8:36" x14ac:dyDescent="0.25">
      <c r="H166" s="3"/>
      <c r="I166" s="8" t="s">
        <v>1300</v>
      </c>
      <c r="J166" s="8" t="s">
        <v>1331</v>
      </c>
      <c r="K166" s="18" t="s">
        <v>1328</v>
      </c>
      <c r="L166" s="5" t="s">
        <v>1319</v>
      </c>
      <c r="M166" s="5" t="s">
        <v>1344</v>
      </c>
      <c r="N166" s="5" t="s">
        <v>693</v>
      </c>
      <c r="O166" s="3" t="s">
        <v>803</v>
      </c>
      <c r="P166" s="24"/>
      <c r="Q166" s="24"/>
      <c r="R166" s="24"/>
      <c r="AC166" s="3"/>
      <c r="AD166" s="5" t="str">
        <f t="shared" si="6"/>
        <v>ListDescArt041_Alta_N/A</v>
      </c>
      <c r="AE166" s="5" t="s">
        <v>512</v>
      </c>
      <c r="AF166" s="3" t="s">
        <v>690</v>
      </c>
      <c r="AG166" s="33" t="s">
        <v>35</v>
      </c>
      <c r="AH166" s="91" t="s">
        <v>864</v>
      </c>
      <c r="AI166" s="37">
        <v>1</v>
      </c>
      <c r="AJ166" s="8" t="s">
        <v>863</v>
      </c>
    </row>
    <row r="167" spans="8:36" x14ac:dyDescent="0.25">
      <c r="H167" s="3"/>
      <c r="I167" s="8" t="s">
        <v>1301</v>
      </c>
      <c r="J167" s="8" t="s">
        <v>1331</v>
      </c>
      <c r="K167" s="18" t="s">
        <v>1328</v>
      </c>
      <c r="L167" s="5" t="s">
        <v>1320</v>
      </c>
      <c r="M167" s="5" t="s">
        <v>1345</v>
      </c>
      <c r="N167" s="5" t="s">
        <v>693</v>
      </c>
      <c r="O167" s="3" t="s">
        <v>803</v>
      </c>
      <c r="P167" s="24"/>
      <c r="Q167" s="24"/>
      <c r="R167" s="24"/>
      <c r="AC167" s="5" t="s">
        <v>310</v>
      </c>
      <c r="AD167" s="5" t="str">
        <f t="shared" si="6"/>
        <v>ListDescArt042_Baixa_N/A</v>
      </c>
      <c r="AE167" s="5" t="s">
        <v>513</v>
      </c>
      <c r="AF167" s="3" t="s">
        <v>44</v>
      </c>
      <c r="AG167" s="33" t="s">
        <v>35</v>
      </c>
      <c r="AH167" s="91" t="s">
        <v>864</v>
      </c>
      <c r="AI167" s="37">
        <v>0.15</v>
      </c>
      <c r="AJ167" s="10" t="s">
        <v>862</v>
      </c>
    </row>
    <row r="168" spans="8:36" x14ac:dyDescent="0.25">
      <c r="H168" s="3"/>
      <c r="I168" s="8" t="s">
        <v>1302</v>
      </c>
      <c r="J168" s="8" t="s">
        <v>1331</v>
      </c>
      <c r="K168" s="18" t="s">
        <v>1328</v>
      </c>
      <c r="L168" s="5" t="s">
        <v>1321</v>
      </c>
      <c r="M168" s="5" t="s">
        <v>1346</v>
      </c>
      <c r="N168" s="5" t="s">
        <v>693</v>
      </c>
      <c r="O168" s="3" t="s">
        <v>803</v>
      </c>
      <c r="P168" s="24"/>
      <c r="Q168" s="24"/>
      <c r="R168" s="24"/>
      <c r="AC168" s="5"/>
      <c r="AD168" s="5" t="str">
        <f t="shared" si="6"/>
        <v>ListDescArt042_Alta_N/A</v>
      </c>
      <c r="AE168" s="5" t="s">
        <v>513</v>
      </c>
      <c r="AF168" s="3" t="s">
        <v>690</v>
      </c>
      <c r="AG168" s="33" t="s">
        <v>35</v>
      </c>
      <c r="AH168" s="91" t="s">
        <v>864</v>
      </c>
      <c r="AI168" s="37">
        <v>0.5</v>
      </c>
      <c r="AJ168" s="10" t="s">
        <v>863</v>
      </c>
    </row>
    <row r="169" spans="8:36" x14ac:dyDescent="0.25">
      <c r="H169" s="3"/>
      <c r="I169" s="8" t="s">
        <v>1303</v>
      </c>
      <c r="J169" s="8" t="s">
        <v>1331</v>
      </c>
      <c r="K169" s="18" t="s">
        <v>1328</v>
      </c>
      <c r="L169" s="5" t="s">
        <v>1322</v>
      </c>
      <c r="M169" s="5" t="s">
        <v>1347</v>
      </c>
      <c r="N169" s="5" t="s">
        <v>693</v>
      </c>
      <c r="O169" s="3" t="s">
        <v>803</v>
      </c>
      <c r="P169" s="24"/>
      <c r="Q169" s="24"/>
      <c r="R169" s="24"/>
      <c r="AC169" s="5" t="s">
        <v>311</v>
      </c>
      <c r="AD169" s="5" t="str">
        <f t="shared" si="6"/>
        <v>ListDescArt043_Baixa_N/A</v>
      </c>
      <c r="AE169" s="5" t="s">
        <v>514</v>
      </c>
      <c r="AF169" s="3" t="s">
        <v>44</v>
      </c>
      <c r="AG169" s="33" t="s">
        <v>35</v>
      </c>
      <c r="AH169" s="91" t="s">
        <v>865</v>
      </c>
      <c r="AI169" s="37">
        <v>0.25</v>
      </c>
      <c r="AJ169" s="10" t="s">
        <v>862</v>
      </c>
    </row>
    <row r="170" spans="8:36" x14ac:dyDescent="0.25">
      <c r="H170" s="3"/>
      <c r="I170" s="8" t="s">
        <v>1304</v>
      </c>
      <c r="J170" s="8" t="s">
        <v>1331</v>
      </c>
      <c r="K170" s="18" t="s">
        <v>1328</v>
      </c>
      <c r="L170" s="5" t="s">
        <v>1323</v>
      </c>
      <c r="M170" s="5" t="s">
        <v>1348</v>
      </c>
      <c r="N170" s="5" t="s">
        <v>693</v>
      </c>
      <c r="O170" s="3" t="s">
        <v>803</v>
      </c>
      <c r="P170" s="24"/>
      <c r="Q170" s="24"/>
      <c r="R170" s="24"/>
      <c r="AC170" s="5"/>
      <c r="AD170" s="5" t="str">
        <f t="shared" si="6"/>
        <v>ListDescArt043_Alta_N/A</v>
      </c>
      <c r="AE170" s="5" t="s">
        <v>514</v>
      </c>
      <c r="AF170" s="3" t="s">
        <v>690</v>
      </c>
      <c r="AG170" s="33" t="s">
        <v>35</v>
      </c>
      <c r="AH170" s="91" t="s">
        <v>865</v>
      </c>
      <c r="AI170" s="37">
        <v>1</v>
      </c>
      <c r="AJ170" s="10" t="s">
        <v>863</v>
      </c>
    </row>
    <row r="171" spans="8:36" x14ac:dyDescent="0.25">
      <c r="H171" s="3"/>
      <c r="I171" s="8" t="s">
        <v>1305</v>
      </c>
      <c r="J171" s="8" t="s">
        <v>1331</v>
      </c>
      <c r="K171" s="18" t="s">
        <v>1328</v>
      </c>
      <c r="L171" s="5" t="s">
        <v>1324</v>
      </c>
      <c r="M171" s="5" t="s">
        <v>1349</v>
      </c>
      <c r="N171" s="5" t="s">
        <v>693</v>
      </c>
      <c r="O171" s="3" t="s">
        <v>803</v>
      </c>
      <c r="P171" s="24"/>
      <c r="Q171" s="24"/>
      <c r="R171" s="24"/>
      <c r="AC171" s="5" t="s">
        <v>312</v>
      </c>
      <c r="AD171" s="5" t="str">
        <f t="shared" si="6"/>
        <v>ListDescArt044_Baixa_N/A</v>
      </c>
      <c r="AE171" s="5" t="s">
        <v>515</v>
      </c>
      <c r="AF171" s="3" t="s">
        <v>44</v>
      </c>
      <c r="AG171" s="33" t="s">
        <v>35</v>
      </c>
      <c r="AH171" s="91" t="s">
        <v>865</v>
      </c>
      <c r="AI171" s="37">
        <v>0.15</v>
      </c>
      <c r="AJ171" s="10" t="s">
        <v>862</v>
      </c>
    </row>
    <row r="172" spans="8:36" x14ac:dyDescent="0.25">
      <c r="H172" s="3"/>
      <c r="I172" s="8" t="s">
        <v>1306</v>
      </c>
      <c r="J172" s="8" t="s">
        <v>1332</v>
      </c>
      <c r="K172" s="18" t="s">
        <v>1329</v>
      </c>
      <c r="L172" s="5" t="s">
        <v>1325</v>
      </c>
      <c r="M172" s="5" t="s">
        <v>1350</v>
      </c>
      <c r="N172" s="5" t="s">
        <v>693</v>
      </c>
      <c r="O172" s="3" t="s">
        <v>803</v>
      </c>
      <c r="P172" s="24"/>
      <c r="Q172" s="24"/>
      <c r="R172" s="24"/>
      <c r="AC172" s="5"/>
      <c r="AD172" s="5" t="str">
        <f t="shared" si="6"/>
        <v>ListDescArt044_Alta_N/A</v>
      </c>
      <c r="AE172" s="5" t="s">
        <v>515</v>
      </c>
      <c r="AF172" s="3" t="s">
        <v>690</v>
      </c>
      <c r="AG172" s="33" t="s">
        <v>35</v>
      </c>
      <c r="AH172" s="91" t="s">
        <v>865</v>
      </c>
      <c r="AI172" s="37">
        <v>0.5</v>
      </c>
      <c r="AJ172" s="10" t="s">
        <v>863</v>
      </c>
    </row>
    <row r="173" spans="8:36" x14ac:dyDescent="0.25">
      <c r="H173" s="3"/>
      <c r="I173" s="64" t="s">
        <v>1387</v>
      </c>
      <c r="J173" s="8" t="s">
        <v>1332</v>
      </c>
      <c r="K173" s="18" t="s">
        <v>1329</v>
      </c>
      <c r="L173" s="5" t="s">
        <v>1326</v>
      </c>
      <c r="M173" s="5" t="s">
        <v>1351</v>
      </c>
      <c r="N173" s="5" t="s">
        <v>693</v>
      </c>
      <c r="O173" s="3" t="s">
        <v>803</v>
      </c>
      <c r="P173" s="24"/>
      <c r="Q173" s="24"/>
      <c r="R173" s="24"/>
      <c r="AC173" s="5" t="s">
        <v>313</v>
      </c>
      <c r="AD173" s="5" t="str">
        <f t="shared" si="6"/>
        <v>ListDescArt045_N/A_N/A</v>
      </c>
      <c r="AE173" s="5" t="s">
        <v>516</v>
      </c>
      <c r="AF173" s="3" t="s">
        <v>35</v>
      </c>
      <c r="AG173" s="33" t="s">
        <v>35</v>
      </c>
      <c r="AH173" s="91" t="s">
        <v>866</v>
      </c>
      <c r="AI173" s="37">
        <v>1</v>
      </c>
      <c r="AJ173" s="10" t="s">
        <v>867</v>
      </c>
    </row>
    <row r="174" spans="8:36" x14ac:dyDescent="0.25">
      <c r="H174" s="3"/>
      <c r="I174" s="3" t="s">
        <v>1656</v>
      </c>
      <c r="J174" s="8" t="s">
        <v>1654</v>
      </c>
      <c r="K174" s="3" t="s">
        <v>1655</v>
      </c>
      <c r="L174" s="5" t="s">
        <v>1657</v>
      </c>
      <c r="M174" s="7" t="s">
        <v>1658</v>
      </c>
      <c r="N174" s="52" t="s">
        <v>694</v>
      </c>
      <c r="O174" s="3" t="s">
        <v>803</v>
      </c>
      <c r="P174" s="24"/>
      <c r="Q174" s="24"/>
      <c r="R174" s="24"/>
      <c r="AC174" s="5" t="s">
        <v>314</v>
      </c>
      <c r="AD174" s="5" t="str">
        <f t="shared" si="6"/>
        <v>ListDescArt046_N/A_N/A</v>
      </c>
      <c r="AE174" s="5" t="s">
        <v>517</v>
      </c>
      <c r="AF174" s="5" t="s">
        <v>35</v>
      </c>
      <c r="AG174" s="33" t="s">
        <v>35</v>
      </c>
      <c r="AH174" s="91" t="s">
        <v>866</v>
      </c>
      <c r="AI174" s="37">
        <v>0.5</v>
      </c>
      <c r="AJ174" s="10" t="s">
        <v>867</v>
      </c>
    </row>
    <row r="175" spans="8:36" x14ac:dyDescent="0.25">
      <c r="H175" s="3"/>
      <c r="I175" s="3" t="s">
        <v>1789</v>
      </c>
      <c r="J175" s="9" t="s">
        <v>1788</v>
      </c>
      <c r="K175" s="3" t="s">
        <v>1787</v>
      </c>
      <c r="L175" s="5" t="s">
        <v>1771</v>
      </c>
      <c r="M175" s="5" t="s">
        <v>1779</v>
      </c>
      <c r="N175" s="52" t="s">
        <v>700</v>
      </c>
      <c r="O175" s="3" t="s">
        <v>803</v>
      </c>
      <c r="P175" s="24"/>
      <c r="Q175" s="24"/>
      <c r="R175" s="24"/>
      <c r="AC175" s="5" t="s">
        <v>315</v>
      </c>
      <c r="AD175" s="5" t="str">
        <f t="shared" si="6"/>
        <v>ListDescArt047_Baixa_N/A</v>
      </c>
      <c r="AE175" s="5" t="s">
        <v>518</v>
      </c>
      <c r="AF175" s="5" t="s">
        <v>44</v>
      </c>
      <c r="AG175" s="33" t="s">
        <v>35</v>
      </c>
      <c r="AH175" s="91" t="s">
        <v>7</v>
      </c>
      <c r="AI175" s="37">
        <v>1</v>
      </c>
      <c r="AJ175" s="10" t="s">
        <v>868</v>
      </c>
    </row>
    <row r="176" spans="8:36" x14ac:dyDescent="0.25">
      <c r="H176" s="3"/>
      <c r="I176" s="3" t="s">
        <v>1790</v>
      </c>
      <c r="J176" s="9" t="s">
        <v>1788</v>
      </c>
      <c r="K176" s="3" t="s">
        <v>1787</v>
      </c>
      <c r="L176" s="5" t="s">
        <v>1772</v>
      </c>
      <c r="M176" s="5" t="s">
        <v>1780</v>
      </c>
      <c r="N176" s="52" t="s">
        <v>695</v>
      </c>
      <c r="O176" s="3" t="s">
        <v>803</v>
      </c>
      <c r="P176" s="24"/>
      <c r="Q176" s="24"/>
      <c r="R176" s="24"/>
      <c r="AC176" s="5"/>
      <c r="AD176" s="5" t="str">
        <f t="shared" si="6"/>
        <v>ListDescArt047_Média_N/A</v>
      </c>
      <c r="AE176" s="5" t="s">
        <v>518</v>
      </c>
      <c r="AF176" s="5" t="s">
        <v>689</v>
      </c>
      <c r="AG176" s="33" t="s">
        <v>35</v>
      </c>
      <c r="AH176" s="91" t="s">
        <v>7</v>
      </c>
      <c r="AI176" s="37">
        <v>2</v>
      </c>
      <c r="AJ176" s="10" t="s">
        <v>869</v>
      </c>
    </row>
    <row r="177" spans="8:36" x14ac:dyDescent="0.25">
      <c r="H177" s="3"/>
      <c r="I177" s="3" t="s">
        <v>1791</v>
      </c>
      <c r="J177" s="9" t="s">
        <v>1788</v>
      </c>
      <c r="K177" s="3" t="s">
        <v>1787</v>
      </c>
      <c r="L177" s="5" t="s">
        <v>1773</v>
      </c>
      <c r="M177" s="5" t="s">
        <v>1781</v>
      </c>
      <c r="N177" s="5" t="s">
        <v>693</v>
      </c>
      <c r="O177" s="3" t="s">
        <v>803</v>
      </c>
      <c r="P177" s="24"/>
      <c r="Q177" s="24"/>
      <c r="R177" s="24"/>
      <c r="AC177" s="5"/>
      <c r="AD177" s="5" t="str">
        <f t="shared" si="6"/>
        <v>ListDescArt047_Alta_N/A</v>
      </c>
      <c r="AE177" s="5" t="s">
        <v>518</v>
      </c>
      <c r="AF177" s="5" t="s">
        <v>690</v>
      </c>
      <c r="AG177" s="33" t="s">
        <v>35</v>
      </c>
      <c r="AH177" s="91" t="s">
        <v>7</v>
      </c>
      <c r="AI177" s="37">
        <v>4</v>
      </c>
      <c r="AJ177" s="10" t="s">
        <v>870</v>
      </c>
    </row>
    <row r="178" spans="8:36" x14ac:dyDescent="0.25">
      <c r="H178" s="3"/>
      <c r="I178" s="3" t="s">
        <v>1792</v>
      </c>
      <c r="J178" s="9" t="s">
        <v>1788</v>
      </c>
      <c r="K178" s="3" t="s">
        <v>1787</v>
      </c>
      <c r="L178" s="5" t="s">
        <v>1774</v>
      </c>
      <c r="M178" s="5" t="s">
        <v>1782</v>
      </c>
      <c r="N178" s="52" t="s">
        <v>700</v>
      </c>
      <c r="O178" s="3" t="s">
        <v>803</v>
      </c>
      <c r="P178" s="24"/>
      <c r="Q178" s="24"/>
      <c r="R178" s="24"/>
      <c r="AC178" s="5" t="s">
        <v>316</v>
      </c>
      <c r="AD178" s="5" t="str">
        <f t="shared" si="6"/>
        <v>ListDescArt048_Baixa_N/A</v>
      </c>
      <c r="AE178" s="5" t="s">
        <v>519</v>
      </c>
      <c r="AF178" s="3" t="s">
        <v>44</v>
      </c>
      <c r="AG178" s="33" t="s">
        <v>35</v>
      </c>
      <c r="AH178" s="91" t="s">
        <v>7</v>
      </c>
      <c r="AI178" s="37">
        <v>0.5</v>
      </c>
      <c r="AJ178" s="10" t="s">
        <v>868</v>
      </c>
    </row>
    <row r="179" spans="8:36" x14ac:dyDescent="0.25">
      <c r="H179" s="3"/>
      <c r="I179" s="3" t="s">
        <v>1793</v>
      </c>
      <c r="J179" s="9" t="s">
        <v>1788</v>
      </c>
      <c r="K179" s="3" t="s">
        <v>1787</v>
      </c>
      <c r="L179" s="5" t="s">
        <v>1775</v>
      </c>
      <c r="M179" s="5" t="s">
        <v>1783</v>
      </c>
      <c r="N179" s="52" t="s">
        <v>700</v>
      </c>
      <c r="O179" s="3" t="s">
        <v>803</v>
      </c>
      <c r="P179" s="24"/>
      <c r="Q179" s="24"/>
      <c r="R179" s="24"/>
      <c r="AC179" s="5"/>
      <c r="AD179" s="5" t="str">
        <f t="shared" si="6"/>
        <v>ListDescArt048_Média_N/A</v>
      </c>
      <c r="AE179" s="5" t="s">
        <v>519</v>
      </c>
      <c r="AF179" s="5" t="s">
        <v>689</v>
      </c>
      <c r="AG179" s="33" t="s">
        <v>35</v>
      </c>
      <c r="AH179" s="91" t="s">
        <v>7</v>
      </c>
      <c r="AI179" s="37">
        <v>1</v>
      </c>
      <c r="AJ179" s="10" t="s">
        <v>869</v>
      </c>
    </row>
    <row r="180" spans="8:36" x14ac:dyDescent="0.25">
      <c r="H180" s="3"/>
      <c r="I180" s="3" t="s">
        <v>1794</v>
      </c>
      <c r="J180" s="9" t="s">
        <v>1788</v>
      </c>
      <c r="K180" s="3" t="s">
        <v>1787</v>
      </c>
      <c r="L180" s="5" t="s">
        <v>1776</v>
      </c>
      <c r="M180" s="5" t="s">
        <v>1784</v>
      </c>
      <c r="N180" s="5" t="s">
        <v>693</v>
      </c>
      <c r="O180" s="3" t="s">
        <v>803</v>
      </c>
      <c r="P180" s="24"/>
      <c r="Q180" s="24"/>
      <c r="R180" s="24"/>
      <c r="AC180" s="5"/>
      <c r="AD180" s="5" t="str">
        <f t="shared" si="6"/>
        <v>ListDescArt048_Alta_N/A</v>
      </c>
      <c r="AE180" s="5" t="s">
        <v>519</v>
      </c>
      <c r="AF180" s="5" t="s">
        <v>690</v>
      </c>
      <c r="AG180" s="33" t="s">
        <v>35</v>
      </c>
      <c r="AH180" s="91" t="s">
        <v>7</v>
      </c>
      <c r="AI180" s="37">
        <v>2</v>
      </c>
      <c r="AJ180" s="10" t="s">
        <v>870</v>
      </c>
    </row>
    <row r="181" spans="8:36" x14ac:dyDescent="0.25">
      <c r="H181" s="3"/>
      <c r="I181" s="3" t="s">
        <v>1795</v>
      </c>
      <c r="J181" s="9" t="s">
        <v>1788</v>
      </c>
      <c r="K181" s="3" t="s">
        <v>1787</v>
      </c>
      <c r="L181" s="5" t="s">
        <v>1777</v>
      </c>
      <c r="M181" s="5" t="s">
        <v>1785</v>
      </c>
      <c r="N181" s="5" t="s">
        <v>693</v>
      </c>
      <c r="O181" s="3" t="s">
        <v>803</v>
      </c>
      <c r="P181" s="24"/>
      <c r="Q181" s="24"/>
      <c r="R181" s="24"/>
      <c r="AC181" s="5" t="s">
        <v>317</v>
      </c>
      <c r="AD181" s="5" t="str">
        <f t="shared" si="6"/>
        <v>ListDescArt049_Baixa_N/A</v>
      </c>
      <c r="AE181" s="5" t="s">
        <v>520</v>
      </c>
      <c r="AF181" s="5" t="s">
        <v>44</v>
      </c>
      <c r="AG181" s="33" t="s">
        <v>35</v>
      </c>
      <c r="AH181" s="91" t="s">
        <v>858</v>
      </c>
      <c r="AI181" s="37">
        <v>4</v>
      </c>
      <c r="AJ181" s="10" t="s">
        <v>871</v>
      </c>
    </row>
    <row r="182" spans="8:36" x14ac:dyDescent="0.25">
      <c r="H182" s="3"/>
      <c r="I182" s="3" t="s">
        <v>1796</v>
      </c>
      <c r="J182" s="9" t="s">
        <v>1788</v>
      </c>
      <c r="K182" s="3" t="s">
        <v>1787</v>
      </c>
      <c r="L182" s="5" t="s">
        <v>1778</v>
      </c>
      <c r="M182" s="5" t="s">
        <v>1786</v>
      </c>
      <c r="N182" s="5" t="s">
        <v>693</v>
      </c>
      <c r="O182" s="3" t="s">
        <v>803</v>
      </c>
      <c r="P182" s="24"/>
      <c r="Q182" s="24"/>
      <c r="R182" s="24"/>
      <c r="AC182" s="5"/>
      <c r="AD182" s="5" t="str">
        <f t="shared" si="6"/>
        <v>ListDescArt049_Média_N/A</v>
      </c>
      <c r="AE182" s="5" t="s">
        <v>520</v>
      </c>
      <c r="AF182" s="5" t="s">
        <v>689</v>
      </c>
      <c r="AG182" s="33" t="s">
        <v>35</v>
      </c>
      <c r="AH182" s="91" t="s">
        <v>858</v>
      </c>
      <c r="AI182" s="37">
        <v>8</v>
      </c>
      <c r="AJ182" s="10" t="s">
        <v>872</v>
      </c>
    </row>
    <row r="183" spans="8:36" x14ac:dyDescent="0.25">
      <c r="H183" s="58" t="s">
        <v>105</v>
      </c>
      <c r="I183" s="9" t="s">
        <v>188</v>
      </c>
      <c r="J183" s="8" t="s">
        <v>680</v>
      </c>
      <c r="K183" s="18" t="s">
        <v>379</v>
      </c>
      <c r="L183" s="5" t="s">
        <v>376</v>
      </c>
      <c r="M183" s="5" t="s">
        <v>577</v>
      </c>
      <c r="N183" s="12" t="s">
        <v>694</v>
      </c>
      <c r="O183" s="3" t="s">
        <v>803</v>
      </c>
      <c r="P183" s="24"/>
      <c r="Q183" s="24"/>
      <c r="R183" s="24"/>
      <c r="AC183" s="5"/>
      <c r="AD183" s="5" t="str">
        <f t="shared" si="6"/>
        <v>ListDescArt049_Alta_N/A</v>
      </c>
      <c r="AE183" s="5" t="s">
        <v>520</v>
      </c>
      <c r="AF183" s="5" t="s">
        <v>690</v>
      </c>
      <c r="AG183" s="33" t="s">
        <v>35</v>
      </c>
      <c r="AH183" s="91" t="s">
        <v>858</v>
      </c>
      <c r="AI183" s="37">
        <v>16</v>
      </c>
      <c r="AJ183" s="10" t="s">
        <v>873</v>
      </c>
    </row>
    <row r="184" spans="8:36" x14ac:dyDescent="0.25">
      <c r="H184" s="58"/>
      <c r="I184" s="9" t="s">
        <v>189</v>
      </c>
      <c r="J184" s="8" t="s">
        <v>680</v>
      </c>
      <c r="K184" s="18" t="s">
        <v>379</v>
      </c>
      <c r="L184" s="5" t="s">
        <v>377</v>
      </c>
      <c r="M184" s="5" t="s">
        <v>578</v>
      </c>
      <c r="N184" s="12" t="s">
        <v>694</v>
      </c>
      <c r="O184" s="3" t="s">
        <v>803</v>
      </c>
      <c r="P184" s="24"/>
      <c r="Q184" s="24"/>
      <c r="R184" s="24"/>
      <c r="AC184" s="5" t="s">
        <v>318</v>
      </c>
      <c r="AD184" s="5" t="str">
        <f t="shared" si="6"/>
        <v>ListDescArt050_Baixa_N/A</v>
      </c>
      <c r="AE184" s="5" t="s">
        <v>521</v>
      </c>
      <c r="AF184" s="3" t="s">
        <v>44</v>
      </c>
      <c r="AG184" s="33" t="s">
        <v>35</v>
      </c>
      <c r="AH184" s="91" t="s">
        <v>858</v>
      </c>
      <c r="AI184" s="37">
        <v>2</v>
      </c>
      <c r="AJ184" s="10" t="s">
        <v>871</v>
      </c>
    </row>
    <row r="185" spans="8:36" x14ac:dyDescent="0.25">
      <c r="H185" s="58"/>
      <c r="I185" s="9" t="s">
        <v>190</v>
      </c>
      <c r="J185" s="8" t="s">
        <v>680</v>
      </c>
      <c r="K185" s="18" t="s">
        <v>379</v>
      </c>
      <c r="L185" s="5" t="s">
        <v>378</v>
      </c>
      <c r="M185" s="5" t="s">
        <v>579</v>
      </c>
      <c r="N185" s="5" t="s">
        <v>693</v>
      </c>
      <c r="O185" s="3" t="s">
        <v>803</v>
      </c>
      <c r="P185" s="24"/>
      <c r="Q185" s="24"/>
      <c r="R185" s="24"/>
      <c r="AC185" s="5"/>
      <c r="AD185" s="5" t="str">
        <f t="shared" si="6"/>
        <v>ListDescArt050_Média_N/A</v>
      </c>
      <c r="AE185" s="5" t="s">
        <v>521</v>
      </c>
      <c r="AF185" s="3" t="s">
        <v>689</v>
      </c>
      <c r="AG185" s="33" t="s">
        <v>35</v>
      </c>
      <c r="AH185" s="91" t="s">
        <v>858</v>
      </c>
      <c r="AI185" s="37">
        <v>4</v>
      </c>
      <c r="AJ185" s="10" t="s">
        <v>872</v>
      </c>
    </row>
    <row r="186" spans="8:36" x14ac:dyDescent="0.25">
      <c r="H186" s="58" t="s">
        <v>106</v>
      </c>
      <c r="I186" s="8" t="s">
        <v>191</v>
      </c>
      <c r="J186" s="8" t="s">
        <v>681</v>
      </c>
      <c r="K186" s="18" t="s">
        <v>386</v>
      </c>
      <c r="L186" s="5" t="s">
        <v>380</v>
      </c>
      <c r="M186" s="5" t="s">
        <v>580</v>
      </c>
      <c r="N186" s="12" t="s">
        <v>694</v>
      </c>
      <c r="O186" s="3" t="s">
        <v>803</v>
      </c>
      <c r="P186" s="24"/>
      <c r="Q186" s="24"/>
      <c r="R186" s="24"/>
      <c r="AC186" s="5"/>
      <c r="AD186" s="5" t="str">
        <f t="shared" si="6"/>
        <v>ListDescArt050_Alta_N/A</v>
      </c>
      <c r="AE186" s="5" t="s">
        <v>521</v>
      </c>
      <c r="AF186" s="3" t="s">
        <v>690</v>
      </c>
      <c r="AG186" s="33" t="s">
        <v>35</v>
      </c>
      <c r="AH186" s="91" t="s">
        <v>858</v>
      </c>
      <c r="AI186" s="37">
        <v>8</v>
      </c>
      <c r="AJ186" s="10" t="s">
        <v>873</v>
      </c>
    </row>
    <row r="187" spans="8:36" x14ac:dyDescent="0.25">
      <c r="H187" s="58"/>
      <c r="I187" s="8" t="s">
        <v>192</v>
      </c>
      <c r="J187" s="8" t="s">
        <v>681</v>
      </c>
      <c r="K187" s="18" t="s">
        <v>386</v>
      </c>
      <c r="L187" s="5" t="s">
        <v>381</v>
      </c>
      <c r="M187" s="5" t="s">
        <v>581</v>
      </c>
      <c r="N187" s="12" t="s">
        <v>694</v>
      </c>
      <c r="O187" s="3" t="s">
        <v>803</v>
      </c>
      <c r="P187" s="24"/>
      <c r="Q187" s="24"/>
      <c r="R187" s="24"/>
      <c r="AC187" s="5" t="s">
        <v>319</v>
      </c>
      <c r="AD187" s="5" t="str">
        <f t="shared" si="6"/>
        <v>ListDescArt051_N/A_N/A</v>
      </c>
      <c r="AE187" s="5" t="s">
        <v>522</v>
      </c>
      <c r="AF187" s="3" t="s">
        <v>35</v>
      </c>
      <c r="AG187" s="33" t="s">
        <v>35</v>
      </c>
      <c r="AH187" s="91" t="s">
        <v>874</v>
      </c>
      <c r="AI187" s="37">
        <v>0.25</v>
      </c>
      <c r="AJ187" s="10" t="s">
        <v>35</v>
      </c>
    </row>
    <row r="188" spans="8:36" x14ac:dyDescent="0.25">
      <c r="H188" s="58"/>
      <c r="I188" s="8" t="s">
        <v>193</v>
      </c>
      <c r="J188" s="8" t="s">
        <v>681</v>
      </c>
      <c r="K188" s="18" t="s">
        <v>386</v>
      </c>
      <c r="L188" s="5" t="s">
        <v>382</v>
      </c>
      <c r="M188" s="5" t="s">
        <v>582</v>
      </c>
      <c r="N188" s="12" t="s">
        <v>694</v>
      </c>
      <c r="O188" s="3" t="s">
        <v>803</v>
      </c>
      <c r="P188" s="24"/>
      <c r="Q188" s="24"/>
      <c r="R188" s="24"/>
      <c r="AC188" s="5" t="s">
        <v>320</v>
      </c>
      <c r="AD188" s="5" t="str">
        <f t="shared" si="6"/>
        <v>ListDescArt052_N/A_N/A</v>
      </c>
      <c r="AE188" s="5" t="s">
        <v>523</v>
      </c>
      <c r="AF188" s="5" t="s">
        <v>35</v>
      </c>
      <c r="AG188" s="33" t="s">
        <v>35</v>
      </c>
      <c r="AH188" s="91" t="s">
        <v>874</v>
      </c>
      <c r="AI188" s="37">
        <v>0.15</v>
      </c>
      <c r="AJ188" s="10" t="s">
        <v>35</v>
      </c>
    </row>
    <row r="189" spans="8:36" x14ac:dyDescent="0.25">
      <c r="H189" s="58"/>
      <c r="I189" s="8" t="s">
        <v>194</v>
      </c>
      <c r="J189" s="8" t="s">
        <v>681</v>
      </c>
      <c r="K189" s="18" t="s">
        <v>386</v>
      </c>
      <c r="L189" s="5" t="s">
        <v>383</v>
      </c>
      <c r="M189" s="5" t="s">
        <v>583</v>
      </c>
      <c r="N189" s="12" t="s">
        <v>694</v>
      </c>
      <c r="O189" s="3" t="s">
        <v>803</v>
      </c>
      <c r="P189" s="24"/>
      <c r="Q189" s="24"/>
      <c r="R189" s="24"/>
      <c r="AC189" s="5" t="s">
        <v>321</v>
      </c>
      <c r="AD189" s="5" t="str">
        <f t="shared" si="6"/>
        <v>ListDescArt053_Baixa_N/A</v>
      </c>
      <c r="AE189" s="5" t="s">
        <v>524</v>
      </c>
      <c r="AF189" s="3" t="s">
        <v>44</v>
      </c>
      <c r="AG189" s="33" t="s">
        <v>35</v>
      </c>
      <c r="AH189" s="91" t="s">
        <v>875</v>
      </c>
      <c r="AI189" s="37">
        <v>2</v>
      </c>
      <c r="AJ189" s="10" t="s">
        <v>862</v>
      </c>
    </row>
    <row r="190" spans="8:36" x14ac:dyDescent="0.25">
      <c r="H190" s="58"/>
      <c r="I190" s="8" t="s">
        <v>195</v>
      </c>
      <c r="J190" s="8" t="s">
        <v>681</v>
      </c>
      <c r="K190" s="18" t="s">
        <v>386</v>
      </c>
      <c r="L190" s="5" t="s">
        <v>384</v>
      </c>
      <c r="M190" s="5" t="s">
        <v>584</v>
      </c>
      <c r="N190" s="5" t="s">
        <v>693</v>
      </c>
      <c r="O190" s="3" t="s">
        <v>803</v>
      </c>
      <c r="P190" s="24"/>
      <c r="Q190" s="24"/>
      <c r="R190" s="24"/>
      <c r="AC190" s="5"/>
      <c r="AD190" s="5" t="str">
        <f t="shared" si="6"/>
        <v>ListDescArt053_Alta_N/A</v>
      </c>
      <c r="AE190" s="5" t="s">
        <v>524</v>
      </c>
      <c r="AF190" s="3" t="s">
        <v>690</v>
      </c>
      <c r="AG190" s="33" t="s">
        <v>35</v>
      </c>
      <c r="AH190" s="91" t="s">
        <v>875</v>
      </c>
      <c r="AI190" s="37">
        <v>4</v>
      </c>
      <c r="AJ190" s="10" t="s">
        <v>863</v>
      </c>
    </row>
    <row r="191" spans="8:36" x14ac:dyDescent="0.25">
      <c r="H191" s="58"/>
      <c r="I191" s="8" t="s">
        <v>196</v>
      </c>
      <c r="J191" s="8" t="s">
        <v>681</v>
      </c>
      <c r="K191" s="18" t="s">
        <v>386</v>
      </c>
      <c r="L191" s="5" t="s">
        <v>385</v>
      </c>
      <c r="M191" s="5" t="s">
        <v>585</v>
      </c>
      <c r="N191" s="12" t="s">
        <v>695</v>
      </c>
      <c r="O191" s="3" t="s">
        <v>803</v>
      </c>
      <c r="P191" s="24"/>
      <c r="Q191" s="24"/>
      <c r="R191" s="24"/>
      <c r="AC191" s="5" t="s">
        <v>322</v>
      </c>
      <c r="AD191" s="5" t="str">
        <f t="shared" si="6"/>
        <v>ListDescArt054_Baixa_N/A</v>
      </c>
      <c r="AE191" s="5" t="s">
        <v>525</v>
      </c>
      <c r="AF191" s="3" t="s">
        <v>44</v>
      </c>
      <c r="AG191" s="33" t="s">
        <v>35</v>
      </c>
      <c r="AH191" s="91" t="s">
        <v>875</v>
      </c>
      <c r="AI191" s="37">
        <v>1</v>
      </c>
      <c r="AJ191" s="10" t="s">
        <v>862</v>
      </c>
    </row>
    <row r="192" spans="8:36" x14ac:dyDescent="0.25">
      <c r="H192" s="58" t="s">
        <v>107</v>
      </c>
      <c r="I192" t="s">
        <v>1859</v>
      </c>
      <c r="J192" s="8" t="s">
        <v>674</v>
      </c>
      <c r="K192" s="16" t="s">
        <v>35</v>
      </c>
      <c r="L192" s="20" t="s">
        <v>387</v>
      </c>
      <c r="M192" s="5" t="s">
        <v>586</v>
      </c>
      <c r="N192" s="12" t="s">
        <v>693</v>
      </c>
      <c r="O192" s="3" t="s">
        <v>803</v>
      </c>
      <c r="P192" s="24"/>
      <c r="Q192" s="24"/>
      <c r="R192" s="24"/>
      <c r="AC192" s="3"/>
      <c r="AD192" s="5" t="str">
        <f t="shared" si="6"/>
        <v>ListDescArt054_Alta_N/A</v>
      </c>
      <c r="AE192" s="5" t="s">
        <v>525</v>
      </c>
      <c r="AF192" s="3" t="s">
        <v>690</v>
      </c>
      <c r="AG192" s="33" t="s">
        <v>35</v>
      </c>
      <c r="AH192" s="91" t="s">
        <v>875</v>
      </c>
      <c r="AI192" s="37">
        <v>2</v>
      </c>
      <c r="AJ192" s="10" t="s">
        <v>863</v>
      </c>
    </row>
    <row r="193" spans="8:36" x14ac:dyDescent="0.25">
      <c r="H193" s="58"/>
      <c r="I193" t="s">
        <v>1860</v>
      </c>
      <c r="J193" s="8" t="s">
        <v>674</v>
      </c>
      <c r="K193" s="16" t="s">
        <v>35</v>
      </c>
      <c r="L193" s="20" t="s">
        <v>388</v>
      </c>
      <c r="M193" s="5" t="s">
        <v>587</v>
      </c>
      <c r="N193" s="12" t="s">
        <v>693</v>
      </c>
      <c r="O193" s="3" t="s">
        <v>803</v>
      </c>
      <c r="P193" s="24"/>
      <c r="Q193" s="24"/>
      <c r="R193" s="24"/>
      <c r="AC193" s="5" t="s">
        <v>323</v>
      </c>
      <c r="AD193" s="5" t="str">
        <f t="shared" ref="AD193:AD224" si="7">CONCATENATE(AE193,"_",AF193,"_",AG193)</f>
        <v>ListDescArt055_Baixa_N/A</v>
      </c>
      <c r="AE193" s="5" t="s">
        <v>526</v>
      </c>
      <c r="AF193" s="3" t="s">
        <v>44</v>
      </c>
      <c r="AG193" s="33" t="s">
        <v>35</v>
      </c>
      <c r="AH193" s="91" t="s">
        <v>876</v>
      </c>
      <c r="AI193" s="37">
        <v>2</v>
      </c>
      <c r="AJ193" s="10" t="s">
        <v>862</v>
      </c>
    </row>
    <row r="194" spans="8:36" x14ac:dyDescent="0.25">
      <c r="H194" s="58"/>
      <c r="I194" s="8" t="s">
        <v>197</v>
      </c>
      <c r="J194" s="8" t="s">
        <v>674</v>
      </c>
      <c r="K194" s="16" t="s">
        <v>35</v>
      </c>
      <c r="L194" s="20" t="s">
        <v>389</v>
      </c>
      <c r="M194" s="5" t="s">
        <v>588</v>
      </c>
      <c r="N194" s="12" t="s">
        <v>694</v>
      </c>
      <c r="O194" s="3" t="s">
        <v>803</v>
      </c>
      <c r="P194" s="24"/>
      <c r="Q194" s="24"/>
      <c r="R194" s="24"/>
      <c r="AC194" s="3"/>
      <c r="AD194" s="5" t="str">
        <f t="shared" si="7"/>
        <v>ListDescArt055_Alta_N/A</v>
      </c>
      <c r="AE194" s="5" t="s">
        <v>526</v>
      </c>
      <c r="AF194" s="3" t="s">
        <v>690</v>
      </c>
      <c r="AG194" s="33" t="s">
        <v>35</v>
      </c>
      <c r="AH194" s="91" t="s">
        <v>876</v>
      </c>
      <c r="AI194" s="37">
        <v>4</v>
      </c>
      <c r="AJ194" s="10" t="s">
        <v>863</v>
      </c>
    </row>
    <row r="195" spans="8:36" x14ac:dyDescent="0.25">
      <c r="H195" s="58"/>
      <c r="I195" s="8" t="s">
        <v>198</v>
      </c>
      <c r="J195" s="8" t="s">
        <v>674</v>
      </c>
      <c r="K195" s="16" t="s">
        <v>35</v>
      </c>
      <c r="L195" s="20" t="s">
        <v>390</v>
      </c>
      <c r="M195" s="5" t="s">
        <v>589</v>
      </c>
      <c r="N195" s="12" t="s">
        <v>694</v>
      </c>
      <c r="O195" s="3" t="s">
        <v>803</v>
      </c>
      <c r="P195" s="24"/>
      <c r="Q195" s="24"/>
      <c r="R195" s="24"/>
      <c r="AC195" s="5" t="s">
        <v>324</v>
      </c>
      <c r="AD195" s="5" t="str">
        <f t="shared" si="7"/>
        <v>ListDescArt056_Baixa_N/A</v>
      </c>
      <c r="AE195" s="5" t="s">
        <v>527</v>
      </c>
      <c r="AF195" s="3" t="s">
        <v>44</v>
      </c>
      <c r="AG195" s="33" t="s">
        <v>35</v>
      </c>
      <c r="AH195" s="91" t="s">
        <v>876</v>
      </c>
      <c r="AI195" s="37">
        <v>1</v>
      </c>
      <c r="AJ195" s="10" t="s">
        <v>862</v>
      </c>
    </row>
    <row r="196" spans="8:36" x14ac:dyDescent="0.25">
      <c r="H196" s="58"/>
      <c r="I196" s="64" t="s">
        <v>199</v>
      </c>
      <c r="J196" s="8" t="s">
        <v>674</v>
      </c>
      <c r="K196" s="16" t="s">
        <v>35</v>
      </c>
      <c r="L196" s="20" t="s">
        <v>391</v>
      </c>
      <c r="M196" s="5" t="s">
        <v>590</v>
      </c>
      <c r="N196" s="12" t="s">
        <v>694</v>
      </c>
      <c r="O196" s="3" t="s">
        <v>803</v>
      </c>
      <c r="P196" s="24"/>
      <c r="Q196" s="24"/>
      <c r="R196" s="24"/>
      <c r="AC196" s="3"/>
      <c r="AD196" s="5" t="str">
        <f t="shared" si="7"/>
        <v>ListDescArt056_Alta_N/A</v>
      </c>
      <c r="AE196" s="5" t="s">
        <v>527</v>
      </c>
      <c r="AF196" s="3" t="s">
        <v>690</v>
      </c>
      <c r="AG196" s="33" t="s">
        <v>35</v>
      </c>
      <c r="AH196" s="91" t="s">
        <v>876</v>
      </c>
      <c r="AI196" s="37">
        <v>2</v>
      </c>
      <c r="AJ196" s="10" t="s">
        <v>863</v>
      </c>
    </row>
    <row r="197" spans="8:36" x14ac:dyDescent="0.25">
      <c r="H197" s="58"/>
      <c r="I197" s="64" t="s">
        <v>200</v>
      </c>
      <c r="J197" s="8" t="s">
        <v>674</v>
      </c>
      <c r="K197" s="16" t="s">
        <v>35</v>
      </c>
      <c r="L197" s="20" t="s">
        <v>392</v>
      </c>
      <c r="M197" s="5" t="s">
        <v>591</v>
      </c>
      <c r="N197" s="12" t="s">
        <v>694</v>
      </c>
      <c r="O197" s="3" t="s">
        <v>803</v>
      </c>
      <c r="P197" s="24"/>
      <c r="Q197" s="24"/>
      <c r="R197" s="24"/>
      <c r="AC197" s="5" t="s">
        <v>325</v>
      </c>
      <c r="AD197" s="5" t="str">
        <f t="shared" si="7"/>
        <v>ListDescArt057_Baixa_N/A</v>
      </c>
      <c r="AE197" s="5" t="s">
        <v>528</v>
      </c>
      <c r="AF197" s="3" t="s">
        <v>44</v>
      </c>
      <c r="AG197" s="33" t="s">
        <v>35</v>
      </c>
      <c r="AH197" s="91" t="s">
        <v>877</v>
      </c>
      <c r="AI197" s="37">
        <v>2</v>
      </c>
      <c r="AJ197" s="10" t="s">
        <v>862</v>
      </c>
    </row>
    <row r="198" spans="8:36" x14ac:dyDescent="0.25">
      <c r="H198" s="58"/>
      <c r="I198" s="64" t="s">
        <v>201</v>
      </c>
      <c r="J198" s="8" t="s">
        <v>674</v>
      </c>
      <c r="K198" s="16" t="s">
        <v>35</v>
      </c>
      <c r="L198" s="20" t="s">
        <v>393</v>
      </c>
      <c r="M198" s="5" t="s">
        <v>592</v>
      </c>
      <c r="N198" s="12" t="s">
        <v>694</v>
      </c>
      <c r="O198" s="3" t="s">
        <v>803</v>
      </c>
      <c r="P198" s="24"/>
      <c r="Q198" s="24"/>
      <c r="R198" s="24"/>
      <c r="AC198" s="3"/>
      <c r="AD198" s="5" t="str">
        <f t="shared" si="7"/>
        <v>ListDescArt057_Alta_N/A</v>
      </c>
      <c r="AE198" s="5" t="s">
        <v>528</v>
      </c>
      <c r="AF198" s="3" t="s">
        <v>690</v>
      </c>
      <c r="AG198" s="33" t="s">
        <v>35</v>
      </c>
      <c r="AH198" s="91" t="s">
        <v>877</v>
      </c>
      <c r="AI198" s="37">
        <v>4</v>
      </c>
      <c r="AJ198" s="10" t="s">
        <v>863</v>
      </c>
    </row>
    <row r="199" spans="8:36" x14ac:dyDescent="0.25">
      <c r="H199" s="58"/>
      <c r="I199" s="64" t="s">
        <v>202</v>
      </c>
      <c r="J199" s="8" t="s">
        <v>674</v>
      </c>
      <c r="K199" s="16" t="s">
        <v>35</v>
      </c>
      <c r="L199" s="20" t="s">
        <v>394</v>
      </c>
      <c r="M199" s="5" t="s">
        <v>593</v>
      </c>
      <c r="N199" s="12" t="s">
        <v>694</v>
      </c>
      <c r="O199" s="3" t="s">
        <v>803</v>
      </c>
      <c r="P199" s="24"/>
      <c r="Q199" s="24"/>
      <c r="R199" s="24"/>
      <c r="AC199" s="5" t="s">
        <v>326</v>
      </c>
      <c r="AD199" s="5" t="str">
        <f t="shared" si="7"/>
        <v>ListDescArt058_Baixa_N/A</v>
      </c>
      <c r="AE199" s="5" t="s">
        <v>529</v>
      </c>
      <c r="AF199" s="3" t="s">
        <v>44</v>
      </c>
      <c r="AG199" s="33" t="s">
        <v>35</v>
      </c>
      <c r="AH199" s="91" t="s">
        <v>877</v>
      </c>
      <c r="AI199" s="37">
        <v>2</v>
      </c>
      <c r="AJ199" s="10" t="s">
        <v>862</v>
      </c>
    </row>
    <row r="200" spans="8:36" x14ac:dyDescent="0.25">
      <c r="H200" s="58"/>
      <c r="I200" t="s">
        <v>1760</v>
      </c>
      <c r="J200" s="8" t="s">
        <v>674</v>
      </c>
      <c r="K200" s="16" t="s">
        <v>35</v>
      </c>
      <c r="L200" s="20" t="s">
        <v>395</v>
      </c>
      <c r="M200" s="5" t="s">
        <v>594</v>
      </c>
      <c r="N200" s="12" t="s">
        <v>696</v>
      </c>
      <c r="O200" s="3" t="s">
        <v>803</v>
      </c>
      <c r="P200" s="24"/>
      <c r="Q200" s="24"/>
      <c r="R200" s="24"/>
      <c r="AC200" s="5"/>
      <c r="AD200" s="5" t="str">
        <f t="shared" si="7"/>
        <v>ListDescArt058_Alta_N/A</v>
      </c>
      <c r="AE200" s="5" t="s">
        <v>529</v>
      </c>
      <c r="AF200" s="3" t="s">
        <v>690</v>
      </c>
      <c r="AG200" s="33" t="s">
        <v>35</v>
      </c>
      <c r="AH200" s="91" t="s">
        <v>877</v>
      </c>
      <c r="AI200" s="37">
        <v>4</v>
      </c>
      <c r="AJ200" s="10" t="s">
        <v>863</v>
      </c>
    </row>
    <row r="201" spans="8:36" x14ac:dyDescent="0.25">
      <c r="H201" s="58"/>
      <c r="I201" s="65" t="s">
        <v>1158</v>
      </c>
      <c r="J201" s="8" t="s">
        <v>674</v>
      </c>
      <c r="K201" s="16" t="s">
        <v>35</v>
      </c>
      <c r="L201" s="20" t="s">
        <v>396</v>
      </c>
      <c r="M201" s="5" t="s">
        <v>595</v>
      </c>
      <c r="N201" s="12" t="s">
        <v>696</v>
      </c>
      <c r="O201" s="3" t="s">
        <v>803</v>
      </c>
      <c r="P201" s="24"/>
      <c r="Q201" s="24"/>
      <c r="R201" s="24"/>
      <c r="AC201" s="5" t="s">
        <v>327</v>
      </c>
      <c r="AD201" s="5" t="str">
        <f t="shared" si="7"/>
        <v>ListDescArt059_Baixa_N/A</v>
      </c>
      <c r="AE201" s="5" t="s">
        <v>530</v>
      </c>
      <c r="AF201" s="3" t="s">
        <v>44</v>
      </c>
      <c r="AG201" s="33" t="s">
        <v>35</v>
      </c>
      <c r="AH201" s="91" t="s">
        <v>878</v>
      </c>
      <c r="AI201" s="37">
        <v>0.3</v>
      </c>
      <c r="AJ201" s="10" t="s">
        <v>879</v>
      </c>
    </row>
    <row r="202" spans="8:36" x14ac:dyDescent="0.25">
      <c r="H202" s="58"/>
      <c r="I202" s="65" t="s">
        <v>1159</v>
      </c>
      <c r="J202" s="8" t="s">
        <v>674</v>
      </c>
      <c r="K202" s="16" t="s">
        <v>35</v>
      </c>
      <c r="L202" s="20" t="s">
        <v>397</v>
      </c>
      <c r="M202" s="5" t="s">
        <v>596</v>
      </c>
      <c r="N202" s="5" t="s">
        <v>693</v>
      </c>
      <c r="O202" s="3" t="s">
        <v>803</v>
      </c>
      <c r="P202" s="24"/>
      <c r="Q202" s="24"/>
      <c r="R202" s="24"/>
      <c r="AC202" s="5"/>
      <c r="AD202" s="5" t="str">
        <f t="shared" si="7"/>
        <v>ListDescArt059_Alta_N/A</v>
      </c>
      <c r="AE202" s="5" t="s">
        <v>530</v>
      </c>
      <c r="AF202" s="3" t="s">
        <v>690</v>
      </c>
      <c r="AG202" s="33" t="s">
        <v>35</v>
      </c>
      <c r="AH202" s="91" t="s">
        <v>878</v>
      </c>
      <c r="AI202" s="37">
        <v>1.3</v>
      </c>
      <c r="AJ202" s="10" t="s">
        <v>863</v>
      </c>
    </row>
    <row r="203" spans="8:36" x14ac:dyDescent="0.25">
      <c r="H203" s="58"/>
      <c r="I203" s="65" t="s">
        <v>1160</v>
      </c>
      <c r="J203" s="8" t="s">
        <v>674</v>
      </c>
      <c r="K203" s="16" t="s">
        <v>35</v>
      </c>
      <c r="L203" s="20" t="s">
        <v>398</v>
      </c>
      <c r="M203" s="5" t="s">
        <v>597</v>
      </c>
      <c r="N203" s="52" t="s">
        <v>696</v>
      </c>
      <c r="O203" s="3" t="s">
        <v>803</v>
      </c>
      <c r="P203" s="24"/>
      <c r="Q203" s="24"/>
      <c r="R203" s="24"/>
      <c r="AC203" s="5" t="s">
        <v>328</v>
      </c>
      <c r="AD203" s="5" t="str">
        <f t="shared" si="7"/>
        <v>ListDescArt060_Baixa_N/A</v>
      </c>
      <c r="AE203" s="5" t="s">
        <v>531</v>
      </c>
      <c r="AF203" s="3" t="s">
        <v>44</v>
      </c>
      <c r="AG203" s="33" t="s">
        <v>35</v>
      </c>
      <c r="AH203" s="91" t="s">
        <v>878</v>
      </c>
      <c r="AI203" s="37">
        <v>0.15</v>
      </c>
      <c r="AJ203" s="10" t="s">
        <v>879</v>
      </c>
    </row>
    <row r="204" spans="8:36" x14ac:dyDescent="0.25">
      <c r="H204" s="3"/>
      <c r="I204" s="8" t="s">
        <v>1165</v>
      </c>
      <c r="J204" s="8" t="s">
        <v>674</v>
      </c>
      <c r="K204" s="16" t="s">
        <v>35</v>
      </c>
      <c r="L204" s="20" t="s">
        <v>1166</v>
      </c>
      <c r="M204" s="5" t="s">
        <v>1167</v>
      </c>
      <c r="N204" s="52" t="s">
        <v>696</v>
      </c>
      <c r="O204" s="3" t="s">
        <v>803</v>
      </c>
      <c r="P204" s="24"/>
      <c r="Q204" s="24"/>
      <c r="R204" s="24"/>
      <c r="AC204" s="5"/>
      <c r="AD204" s="5" t="str">
        <f t="shared" si="7"/>
        <v>ListDescArt060_Alta_N/A</v>
      </c>
      <c r="AE204" s="5" t="s">
        <v>531</v>
      </c>
      <c r="AF204" s="3" t="s">
        <v>690</v>
      </c>
      <c r="AG204" s="33" t="s">
        <v>35</v>
      </c>
      <c r="AH204" s="91" t="s">
        <v>878</v>
      </c>
      <c r="AI204" s="37">
        <v>0.6</v>
      </c>
      <c r="AJ204" s="10" t="s">
        <v>863</v>
      </c>
    </row>
    <row r="205" spans="8:36" x14ac:dyDescent="0.25">
      <c r="H205" s="3"/>
      <c r="I205" s="8" t="s">
        <v>1168</v>
      </c>
      <c r="J205" s="8" t="s">
        <v>674</v>
      </c>
      <c r="K205" s="16" t="s">
        <v>35</v>
      </c>
      <c r="L205" s="20" t="s">
        <v>1169</v>
      </c>
      <c r="M205" s="5" t="s">
        <v>1170</v>
      </c>
      <c r="N205" s="5" t="s">
        <v>693</v>
      </c>
      <c r="O205" s="3" t="s">
        <v>803</v>
      </c>
      <c r="P205" s="24"/>
      <c r="Q205" s="24"/>
      <c r="R205" s="24"/>
      <c r="AC205" s="5" t="s">
        <v>329</v>
      </c>
      <c r="AD205" s="5" t="str">
        <f t="shared" si="7"/>
        <v>ListDescArt061_Baixa_N/A</v>
      </c>
      <c r="AE205" s="5" t="s">
        <v>532</v>
      </c>
      <c r="AF205" s="3" t="s">
        <v>44</v>
      </c>
      <c r="AG205" s="33" t="s">
        <v>35</v>
      </c>
      <c r="AH205" s="91" t="s">
        <v>880</v>
      </c>
      <c r="AI205" s="37">
        <v>0.3</v>
      </c>
      <c r="AJ205" s="10" t="s">
        <v>879</v>
      </c>
    </row>
    <row r="206" spans="8:36" x14ac:dyDescent="0.25">
      <c r="H206" s="3"/>
      <c r="I206" s="8" t="s">
        <v>1171</v>
      </c>
      <c r="J206" s="8" t="s">
        <v>674</v>
      </c>
      <c r="K206" s="16" t="s">
        <v>35</v>
      </c>
      <c r="L206" s="20" t="s">
        <v>1172</v>
      </c>
      <c r="M206" s="5" t="s">
        <v>1173</v>
      </c>
      <c r="N206" s="52" t="s">
        <v>696</v>
      </c>
      <c r="O206" s="3" t="s">
        <v>803</v>
      </c>
      <c r="P206" s="24"/>
      <c r="Q206" s="24"/>
      <c r="R206" s="24"/>
      <c r="AC206" s="5"/>
      <c r="AD206" s="5" t="str">
        <f t="shared" si="7"/>
        <v>ListDescArt061_Alta_N/A</v>
      </c>
      <c r="AE206" s="5" t="s">
        <v>532</v>
      </c>
      <c r="AF206" s="3" t="s">
        <v>690</v>
      </c>
      <c r="AG206" s="33" t="s">
        <v>35</v>
      </c>
      <c r="AH206" s="91" t="s">
        <v>880</v>
      </c>
      <c r="AI206" s="37">
        <v>1.3</v>
      </c>
      <c r="AJ206" s="10" t="s">
        <v>863</v>
      </c>
    </row>
    <row r="207" spans="8:36" x14ac:dyDescent="0.25">
      <c r="H207" s="3"/>
      <c r="I207" s="8" t="s">
        <v>1174</v>
      </c>
      <c r="J207" s="8" t="s">
        <v>674</v>
      </c>
      <c r="K207" s="16" t="s">
        <v>35</v>
      </c>
      <c r="L207" s="20" t="s">
        <v>1175</v>
      </c>
      <c r="M207" s="5" t="s">
        <v>1176</v>
      </c>
      <c r="N207" s="52" t="s">
        <v>696</v>
      </c>
      <c r="O207" s="3" t="s">
        <v>803</v>
      </c>
      <c r="AC207" s="5" t="s">
        <v>330</v>
      </c>
      <c r="AD207" s="5" t="str">
        <f t="shared" si="7"/>
        <v>ListDescArt062_Baixa_N/A</v>
      </c>
      <c r="AE207" s="5" t="s">
        <v>533</v>
      </c>
      <c r="AF207" s="3" t="s">
        <v>44</v>
      </c>
      <c r="AG207" s="33" t="s">
        <v>35</v>
      </c>
      <c r="AH207" s="91" t="s">
        <v>880</v>
      </c>
      <c r="AI207" s="37">
        <v>0.15</v>
      </c>
      <c r="AJ207" s="10" t="s">
        <v>879</v>
      </c>
    </row>
    <row r="208" spans="8:36" x14ac:dyDescent="0.25">
      <c r="H208" s="3"/>
      <c r="I208" s="9" t="s">
        <v>1177</v>
      </c>
      <c r="J208" s="8" t="s">
        <v>674</v>
      </c>
      <c r="K208" s="16" t="s">
        <v>35</v>
      </c>
      <c r="L208" s="20" t="s">
        <v>1178</v>
      </c>
      <c r="M208" s="5" t="s">
        <v>1179</v>
      </c>
      <c r="N208" s="5" t="s">
        <v>693</v>
      </c>
      <c r="O208" s="3" t="s">
        <v>803</v>
      </c>
      <c r="AC208" s="5"/>
      <c r="AD208" s="5" t="str">
        <f t="shared" si="7"/>
        <v>ListDescArt062_Alta_N/A</v>
      </c>
      <c r="AE208" s="5" t="s">
        <v>533</v>
      </c>
      <c r="AF208" s="3" t="s">
        <v>690</v>
      </c>
      <c r="AG208" s="33" t="s">
        <v>35</v>
      </c>
      <c r="AH208" s="91" t="s">
        <v>880</v>
      </c>
      <c r="AI208" s="37">
        <v>0.6</v>
      </c>
      <c r="AJ208" s="10" t="s">
        <v>863</v>
      </c>
    </row>
    <row r="209" spans="8:36" x14ac:dyDescent="0.25">
      <c r="H209" s="3"/>
      <c r="I209" s="8" t="s">
        <v>1770</v>
      </c>
      <c r="J209" s="8" t="s">
        <v>674</v>
      </c>
      <c r="K209" s="16" t="s">
        <v>35</v>
      </c>
      <c r="L209" s="20" t="s">
        <v>1180</v>
      </c>
      <c r="M209" s="5" t="s">
        <v>1181</v>
      </c>
      <c r="N209" s="63" t="s">
        <v>693</v>
      </c>
      <c r="O209" s="3" t="s">
        <v>803</v>
      </c>
      <c r="AC209" s="5" t="s">
        <v>331</v>
      </c>
      <c r="AD209" s="5" t="str">
        <f t="shared" si="7"/>
        <v>ListDescArt063_Baixa_N/A</v>
      </c>
      <c r="AE209" s="5" t="s">
        <v>534</v>
      </c>
      <c r="AF209" s="3" t="s">
        <v>44</v>
      </c>
      <c r="AG209" s="33" t="s">
        <v>35</v>
      </c>
      <c r="AH209" s="91" t="s">
        <v>865</v>
      </c>
      <c r="AI209" s="37">
        <v>0.3</v>
      </c>
      <c r="AJ209" s="10" t="s">
        <v>879</v>
      </c>
    </row>
    <row r="210" spans="8:36" x14ac:dyDescent="0.25">
      <c r="H210" s="58" t="s">
        <v>108</v>
      </c>
      <c r="I210" s="8" t="s">
        <v>203</v>
      </c>
      <c r="J210" s="8" t="s">
        <v>682</v>
      </c>
      <c r="K210" s="18" t="s">
        <v>405</v>
      </c>
      <c r="L210" s="21" t="s">
        <v>399</v>
      </c>
      <c r="M210" s="5" t="s">
        <v>598</v>
      </c>
      <c r="N210" s="12" t="s">
        <v>694</v>
      </c>
      <c r="O210" s="3" t="s">
        <v>803</v>
      </c>
      <c r="AC210" s="5"/>
      <c r="AD210" s="5" t="str">
        <f t="shared" si="7"/>
        <v>ListDescArt063_Alta_N/A</v>
      </c>
      <c r="AE210" s="5" t="s">
        <v>534</v>
      </c>
      <c r="AF210" s="3" t="s">
        <v>690</v>
      </c>
      <c r="AG210" s="33" t="s">
        <v>35</v>
      </c>
      <c r="AH210" s="91" t="s">
        <v>865</v>
      </c>
      <c r="AI210" s="37">
        <v>1.3</v>
      </c>
      <c r="AJ210" s="10" t="s">
        <v>863</v>
      </c>
    </row>
    <row r="211" spans="8:36" x14ac:dyDescent="0.25">
      <c r="H211" s="58"/>
      <c r="I211" s="8" t="s">
        <v>204</v>
      </c>
      <c r="J211" s="8" t="s">
        <v>682</v>
      </c>
      <c r="K211" s="18" t="s">
        <v>405</v>
      </c>
      <c r="L211" s="20" t="s">
        <v>400</v>
      </c>
      <c r="M211" s="5" t="s">
        <v>599</v>
      </c>
      <c r="N211" s="12" t="s">
        <v>695</v>
      </c>
      <c r="O211" s="3" t="s">
        <v>803</v>
      </c>
      <c r="AC211" s="5" t="s">
        <v>332</v>
      </c>
      <c r="AD211" s="5" t="str">
        <f t="shared" si="7"/>
        <v>ListDescArt064_Baixa_N/A</v>
      </c>
      <c r="AE211" s="5" t="s">
        <v>535</v>
      </c>
      <c r="AF211" s="3" t="s">
        <v>44</v>
      </c>
      <c r="AG211" s="33" t="s">
        <v>35</v>
      </c>
      <c r="AH211" s="91" t="s">
        <v>865</v>
      </c>
      <c r="AI211" s="37">
        <v>0.15</v>
      </c>
      <c r="AJ211" s="10" t="s">
        <v>879</v>
      </c>
    </row>
    <row r="212" spans="8:36" x14ac:dyDescent="0.25">
      <c r="H212" s="58"/>
      <c r="I212" s="8" t="s">
        <v>205</v>
      </c>
      <c r="J212" s="8" t="s">
        <v>682</v>
      </c>
      <c r="K212" s="18" t="s">
        <v>405</v>
      </c>
      <c r="L212" s="21" t="s">
        <v>401</v>
      </c>
      <c r="M212" s="5" t="s">
        <v>600</v>
      </c>
      <c r="N212" s="5" t="s">
        <v>693</v>
      </c>
      <c r="O212" s="3" t="s">
        <v>803</v>
      </c>
      <c r="AC212" s="5"/>
      <c r="AD212" s="5" t="str">
        <f t="shared" si="7"/>
        <v>ListDescArt064_Alta_N/A</v>
      </c>
      <c r="AE212" s="5" t="s">
        <v>535</v>
      </c>
      <c r="AF212" s="3" t="s">
        <v>690</v>
      </c>
      <c r="AG212" s="33" t="s">
        <v>35</v>
      </c>
      <c r="AH212" s="91" t="s">
        <v>865</v>
      </c>
      <c r="AI212" s="37">
        <v>0.6</v>
      </c>
      <c r="AJ212" s="10" t="s">
        <v>863</v>
      </c>
    </row>
    <row r="213" spans="8:36" x14ac:dyDescent="0.25">
      <c r="H213" s="58"/>
      <c r="I213" s="8" t="s">
        <v>206</v>
      </c>
      <c r="J213" s="8" t="s">
        <v>682</v>
      </c>
      <c r="K213" s="18" t="s">
        <v>405</v>
      </c>
      <c r="L213" s="20" t="s">
        <v>402</v>
      </c>
      <c r="M213" s="5" t="s">
        <v>601</v>
      </c>
      <c r="N213" s="12" t="s">
        <v>695</v>
      </c>
      <c r="O213" s="3" t="s">
        <v>803</v>
      </c>
      <c r="AC213" s="5" t="s">
        <v>333</v>
      </c>
      <c r="AD213" s="5" t="str">
        <f t="shared" si="7"/>
        <v>ListDescArt065_N/A_N/A</v>
      </c>
      <c r="AE213" s="5" t="s">
        <v>536</v>
      </c>
      <c r="AF213" s="3" t="s">
        <v>35</v>
      </c>
      <c r="AG213" s="33" t="s">
        <v>35</v>
      </c>
      <c r="AH213" s="91" t="s">
        <v>881</v>
      </c>
      <c r="AI213" s="37">
        <v>1.3</v>
      </c>
      <c r="AJ213" s="10" t="s">
        <v>882</v>
      </c>
    </row>
    <row r="214" spans="8:36" x14ac:dyDescent="0.25">
      <c r="H214" s="58"/>
      <c r="I214" s="8" t="s">
        <v>207</v>
      </c>
      <c r="J214" s="8" t="s">
        <v>682</v>
      </c>
      <c r="K214" s="18" t="s">
        <v>405</v>
      </c>
      <c r="L214" s="21" t="s">
        <v>403</v>
      </c>
      <c r="M214" s="5" t="s">
        <v>602</v>
      </c>
      <c r="N214" s="12" t="s">
        <v>695</v>
      </c>
      <c r="O214" s="3" t="s">
        <v>803</v>
      </c>
      <c r="AC214" s="5" t="s">
        <v>334</v>
      </c>
      <c r="AD214" s="5" t="str">
        <f t="shared" si="7"/>
        <v>ListDescArt066_N/A_N/A</v>
      </c>
      <c r="AE214" s="5" t="s">
        <v>537</v>
      </c>
      <c r="AF214" s="5" t="s">
        <v>35</v>
      </c>
      <c r="AG214" s="33" t="s">
        <v>35</v>
      </c>
      <c r="AH214" s="91" t="s">
        <v>881</v>
      </c>
      <c r="AI214" s="37">
        <v>0.6</v>
      </c>
      <c r="AJ214" s="10" t="s">
        <v>882</v>
      </c>
    </row>
    <row r="215" spans="8:36" x14ac:dyDescent="0.25">
      <c r="H215" s="58"/>
      <c r="I215" s="8" t="s">
        <v>208</v>
      </c>
      <c r="J215" s="8" t="s">
        <v>682</v>
      </c>
      <c r="K215" s="18" t="s">
        <v>405</v>
      </c>
      <c r="L215" s="20" t="s">
        <v>404</v>
      </c>
      <c r="M215" s="5" t="s">
        <v>603</v>
      </c>
      <c r="N215" s="12" t="s">
        <v>694</v>
      </c>
      <c r="O215" s="3" t="s">
        <v>803</v>
      </c>
      <c r="AC215" s="5" t="s">
        <v>335</v>
      </c>
      <c r="AD215" s="5" t="str">
        <f t="shared" si="7"/>
        <v>ListDescArt067_Baixa_N/A</v>
      </c>
      <c r="AE215" s="5" t="s">
        <v>538</v>
      </c>
      <c r="AF215" s="5" t="s">
        <v>44</v>
      </c>
      <c r="AG215" s="33" t="s">
        <v>35</v>
      </c>
      <c r="AH215" s="91" t="s">
        <v>7</v>
      </c>
      <c r="AI215" s="37">
        <v>1.3</v>
      </c>
      <c r="AJ215" s="10" t="s">
        <v>883</v>
      </c>
    </row>
    <row r="216" spans="8:36" x14ac:dyDescent="0.25">
      <c r="H216" s="58" t="s">
        <v>109</v>
      </c>
      <c r="I216" s="8" t="s">
        <v>209</v>
      </c>
      <c r="J216" s="8" t="s">
        <v>683</v>
      </c>
      <c r="K216" s="18" t="s">
        <v>416</v>
      </c>
      <c r="L216" s="21" t="s">
        <v>406</v>
      </c>
      <c r="M216" s="5" t="s">
        <v>604</v>
      </c>
      <c r="N216" s="12" t="s">
        <v>695</v>
      </c>
      <c r="O216" s="3" t="s">
        <v>803</v>
      </c>
      <c r="AC216" s="5"/>
      <c r="AD216" s="5" t="str">
        <f t="shared" si="7"/>
        <v>ListDescArt067_Média_N/A</v>
      </c>
      <c r="AE216" s="5" t="s">
        <v>538</v>
      </c>
      <c r="AF216" s="5" t="s">
        <v>689</v>
      </c>
      <c r="AG216" s="33" t="s">
        <v>35</v>
      </c>
      <c r="AH216" s="91" t="s">
        <v>7</v>
      </c>
      <c r="AI216" s="37">
        <v>2.5</v>
      </c>
      <c r="AJ216" s="10" t="s">
        <v>884</v>
      </c>
    </row>
    <row r="217" spans="8:36" x14ac:dyDescent="0.25">
      <c r="H217" s="58"/>
      <c r="I217" s="9" t="s">
        <v>210</v>
      </c>
      <c r="J217" s="8" t="s">
        <v>683</v>
      </c>
      <c r="K217" s="18" t="s">
        <v>416</v>
      </c>
      <c r="L217" s="21" t="s">
        <v>407</v>
      </c>
      <c r="M217" s="5" t="s">
        <v>605</v>
      </c>
      <c r="N217" s="12" t="s">
        <v>695</v>
      </c>
      <c r="O217" s="3" t="s">
        <v>803</v>
      </c>
      <c r="AC217" s="5"/>
      <c r="AD217" s="5" t="str">
        <f t="shared" si="7"/>
        <v>ListDescArt067_Alta_N/A</v>
      </c>
      <c r="AE217" s="5" t="s">
        <v>538</v>
      </c>
      <c r="AF217" s="5" t="s">
        <v>690</v>
      </c>
      <c r="AG217" s="33" t="s">
        <v>35</v>
      </c>
      <c r="AH217" s="91" t="s">
        <v>7</v>
      </c>
      <c r="AI217" s="37">
        <v>5</v>
      </c>
      <c r="AJ217" s="10" t="s">
        <v>885</v>
      </c>
    </row>
    <row r="218" spans="8:36" x14ac:dyDescent="0.25">
      <c r="H218" s="58"/>
      <c r="I218" s="9" t="s">
        <v>211</v>
      </c>
      <c r="J218" s="8" t="s">
        <v>683</v>
      </c>
      <c r="K218" s="18" t="s">
        <v>416</v>
      </c>
      <c r="L218" s="21" t="s">
        <v>408</v>
      </c>
      <c r="M218" s="5" t="s">
        <v>606</v>
      </c>
      <c r="N218" s="12" t="s">
        <v>694</v>
      </c>
      <c r="O218" s="3" t="s">
        <v>803</v>
      </c>
      <c r="AC218" s="5" t="s">
        <v>336</v>
      </c>
      <c r="AD218" s="5" t="str">
        <f t="shared" si="7"/>
        <v>ListDescArt068_Baixa_N/A</v>
      </c>
      <c r="AE218" s="5" t="s">
        <v>539</v>
      </c>
      <c r="AF218" s="3" t="s">
        <v>44</v>
      </c>
      <c r="AG218" s="33" t="s">
        <v>35</v>
      </c>
      <c r="AH218" s="91" t="s">
        <v>7</v>
      </c>
      <c r="AI218" s="37">
        <v>0.6</v>
      </c>
      <c r="AJ218" s="10" t="s">
        <v>883</v>
      </c>
    </row>
    <row r="219" spans="8:36" x14ac:dyDescent="0.25">
      <c r="H219" s="58"/>
      <c r="I219" s="9" t="s">
        <v>212</v>
      </c>
      <c r="J219" s="8" t="s">
        <v>683</v>
      </c>
      <c r="K219" s="18" t="s">
        <v>416</v>
      </c>
      <c r="L219" s="21" t="s">
        <v>409</v>
      </c>
      <c r="M219" s="5" t="s">
        <v>607</v>
      </c>
      <c r="N219" s="12" t="s">
        <v>694</v>
      </c>
      <c r="O219" s="3" t="s">
        <v>803</v>
      </c>
      <c r="AC219" s="3"/>
      <c r="AD219" s="5" t="str">
        <f t="shared" si="7"/>
        <v>ListDescArt068_Média_N/A</v>
      </c>
      <c r="AE219" s="5" t="s">
        <v>539</v>
      </c>
      <c r="AF219" s="3" t="s">
        <v>689</v>
      </c>
      <c r="AG219" s="33" t="s">
        <v>35</v>
      </c>
      <c r="AH219" s="91" t="s">
        <v>7</v>
      </c>
      <c r="AI219" s="37">
        <v>1.3</v>
      </c>
      <c r="AJ219" s="10" t="s">
        <v>884</v>
      </c>
    </row>
    <row r="220" spans="8:36" x14ac:dyDescent="0.25">
      <c r="H220" s="58"/>
      <c r="I220" s="9" t="s">
        <v>213</v>
      </c>
      <c r="J220" s="8" t="s">
        <v>683</v>
      </c>
      <c r="K220" s="18" t="s">
        <v>416</v>
      </c>
      <c r="L220" s="21" t="s">
        <v>410</v>
      </c>
      <c r="M220" s="5" t="s">
        <v>608</v>
      </c>
      <c r="N220" s="12" t="s">
        <v>699</v>
      </c>
      <c r="O220" s="3" t="s">
        <v>803</v>
      </c>
      <c r="AC220" s="3"/>
      <c r="AD220" s="5" t="str">
        <f t="shared" si="7"/>
        <v>ListDescArt068_Alta_N/A</v>
      </c>
      <c r="AE220" s="5" t="s">
        <v>539</v>
      </c>
      <c r="AF220" s="3" t="s">
        <v>690</v>
      </c>
      <c r="AG220" s="33" t="s">
        <v>35</v>
      </c>
      <c r="AH220" s="91" t="s">
        <v>7</v>
      </c>
      <c r="AI220" s="37">
        <v>2.5</v>
      </c>
      <c r="AJ220" s="10" t="s">
        <v>885</v>
      </c>
    </row>
    <row r="221" spans="8:36" x14ac:dyDescent="0.25">
      <c r="H221" s="58"/>
      <c r="I221" s="9" t="s">
        <v>214</v>
      </c>
      <c r="J221" s="8" t="s">
        <v>683</v>
      </c>
      <c r="K221" s="18" t="s">
        <v>416</v>
      </c>
      <c r="L221" s="21" t="s">
        <v>411</v>
      </c>
      <c r="M221" s="5" t="s">
        <v>609</v>
      </c>
      <c r="N221" s="12" t="s">
        <v>699</v>
      </c>
      <c r="O221" s="3" t="s">
        <v>803</v>
      </c>
      <c r="AC221" s="3" t="s">
        <v>337</v>
      </c>
      <c r="AD221" s="5" t="str">
        <f t="shared" si="7"/>
        <v>ListDescArt069_Baixa_N/A</v>
      </c>
      <c r="AE221" s="5" t="s">
        <v>540</v>
      </c>
      <c r="AF221" s="3" t="s">
        <v>44</v>
      </c>
      <c r="AG221" s="33" t="s">
        <v>35</v>
      </c>
      <c r="AH221" s="91" t="s">
        <v>858</v>
      </c>
      <c r="AI221" s="37">
        <v>5</v>
      </c>
      <c r="AJ221" s="10" t="s">
        <v>886</v>
      </c>
    </row>
    <row r="222" spans="8:36" x14ac:dyDescent="0.25">
      <c r="H222" s="58"/>
      <c r="I222" s="9" t="s">
        <v>215</v>
      </c>
      <c r="J222" s="8" t="s">
        <v>683</v>
      </c>
      <c r="K222" s="18" t="s">
        <v>416</v>
      </c>
      <c r="L222" s="21" t="s">
        <v>412</v>
      </c>
      <c r="M222" s="5" t="s">
        <v>610</v>
      </c>
      <c r="N222" s="12" t="s">
        <v>695</v>
      </c>
      <c r="O222" s="3" t="s">
        <v>803</v>
      </c>
      <c r="AC222" s="3"/>
      <c r="AD222" s="5" t="str">
        <f t="shared" si="7"/>
        <v>ListDescArt069_Média_N/A</v>
      </c>
      <c r="AE222" s="5" t="s">
        <v>540</v>
      </c>
      <c r="AF222" s="3" t="s">
        <v>689</v>
      </c>
      <c r="AG222" s="33" t="s">
        <v>35</v>
      </c>
      <c r="AH222" s="91" t="s">
        <v>858</v>
      </c>
      <c r="AI222" s="37">
        <v>10.5</v>
      </c>
      <c r="AJ222" s="10" t="s">
        <v>887</v>
      </c>
    </row>
    <row r="223" spans="8:36" x14ac:dyDescent="0.25">
      <c r="H223" s="58"/>
      <c r="I223" s="9" t="s">
        <v>216</v>
      </c>
      <c r="J223" s="8" t="s">
        <v>683</v>
      </c>
      <c r="K223" s="18" t="s">
        <v>416</v>
      </c>
      <c r="L223" s="21" t="s">
        <v>413</v>
      </c>
      <c r="M223" s="5" t="s">
        <v>611</v>
      </c>
      <c r="N223" s="12" t="s">
        <v>695</v>
      </c>
      <c r="O223" s="3" t="s">
        <v>803</v>
      </c>
      <c r="AC223" s="3"/>
      <c r="AD223" s="5" t="str">
        <f t="shared" si="7"/>
        <v>ListDescArt069_Alta_N/A</v>
      </c>
      <c r="AE223" s="5" t="s">
        <v>540</v>
      </c>
      <c r="AF223" s="3" t="s">
        <v>690</v>
      </c>
      <c r="AG223" s="33" t="s">
        <v>35</v>
      </c>
      <c r="AH223" s="91" t="s">
        <v>858</v>
      </c>
      <c r="AI223" s="37">
        <v>21</v>
      </c>
      <c r="AJ223" s="10" t="s">
        <v>888</v>
      </c>
    </row>
    <row r="224" spans="8:36" x14ac:dyDescent="0.25">
      <c r="H224" s="58"/>
      <c r="I224" s="9" t="s">
        <v>217</v>
      </c>
      <c r="J224" s="8" t="s">
        <v>683</v>
      </c>
      <c r="K224" s="18" t="s">
        <v>416</v>
      </c>
      <c r="L224" s="21" t="s">
        <v>414</v>
      </c>
      <c r="M224" s="5" t="s">
        <v>612</v>
      </c>
      <c r="N224" s="12" t="s">
        <v>695</v>
      </c>
      <c r="O224" s="3" t="s">
        <v>803</v>
      </c>
      <c r="AC224" s="5" t="s">
        <v>338</v>
      </c>
      <c r="AD224" s="5" t="str">
        <f t="shared" si="7"/>
        <v>ListDescArt070_Baixa_N/A</v>
      </c>
      <c r="AE224" s="5" t="s">
        <v>541</v>
      </c>
      <c r="AF224" s="3" t="s">
        <v>44</v>
      </c>
      <c r="AG224" s="33" t="s">
        <v>35</v>
      </c>
      <c r="AH224" s="91" t="s">
        <v>858</v>
      </c>
      <c r="AI224" s="37">
        <v>2.5</v>
      </c>
      <c r="AJ224" s="10" t="s">
        <v>886</v>
      </c>
    </row>
    <row r="225" spans="8:36" x14ac:dyDescent="0.25">
      <c r="H225" s="58"/>
      <c r="I225" s="9" t="s">
        <v>218</v>
      </c>
      <c r="J225" s="8" t="s">
        <v>683</v>
      </c>
      <c r="K225" s="18" t="s">
        <v>416</v>
      </c>
      <c r="L225" s="21" t="s">
        <v>415</v>
      </c>
      <c r="M225" s="5" t="s">
        <v>613</v>
      </c>
      <c r="N225" s="12" t="s">
        <v>695</v>
      </c>
      <c r="O225" s="3" t="s">
        <v>803</v>
      </c>
      <c r="AC225" s="3"/>
      <c r="AD225" s="5" t="str">
        <f t="shared" ref="AD225:AD248" si="8">CONCATENATE(AE225,"_",AF225,"_",AG225)</f>
        <v>ListDescArt070_Média_N/A</v>
      </c>
      <c r="AE225" s="5" t="s">
        <v>541</v>
      </c>
      <c r="AF225" s="3" t="s">
        <v>689</v>
      </c>
      <c r="AG225" s="33" t="s">
        <v>35</v>
      </c>
      <c r="AH225" s="91" t="s">
        <v>858</v>
      </c>
      <c r="AI225" s="37">
        <v>5</v>
      </c>
      <c r="AJ225" s="10" t="s">
        <v>887</v>
      </c>
    </row>
    <row r="226" spans="8:36" x14ac:dyDescent="0.25">
      <c r="H226" s="58" t="s">
        <v>110</v>
      </c>
      <c r="I226" s="65" t="s">
        <v>219</v>
      </c>
      <c r="J226" s="8" t="s">
        <v>684</v>
      </c>
      <c r="K226" s="18" t="s">
        <v>79</v>
      </c>
      <c r="L226" s="21" t="s">
        <v>417</v>
      </c>
      <c r="M226" s="5" t="s">
        <v>614</v>
      </c>
      <c r="N226" s="5" t="s">
        <v>693</v>
      </c>
      <c r="O226" s="3" t="s">
        <v>1069</v>
      </c>
      <c r="AC226" s="3"/>
      <c r="AD226" s="5" t="str">
        <f t="shared" si="8"/>
        <v>ListDescArt070_Alta_N/A</v>
      </c>
      <c r="AE226" s="5" t="s">
        <v>541</v>
      </c>
      <c r="AF226" s="3" t="s">
        <v>690</v>
      </c>
      <c r="AG226" s="33" t="s">
        <v>35</v>
      </c>
      <c r="AH226" s="91" t="s">
        <v>858</v>
      </c>
      <c r="AI226" s="37">
        <v>10.5</v>
      </c>
      <c r="AJ226" s="10" t="s">
        <v>888</v>
      </c>
    </row>
    <row r="227" spans="8:36" x14ac:dyDescent="0.25">
      <c r="H227" s="58"/>
      <c r="I227" s="65" t="s">
        <v>220</v>
      </c>
      <c r="J227" s="8" t="s">
        <v>684</v>
      </c>
      <c r="K227" s="18" t="s">
        <v>79</v>
      </c>
      <c r="L227" s="21" t="s">
        <v>418</v>
      </c>
      <c r="M227" s="5" t="s">
        <v>615</v>
      </c>
      <c r="N227" s="5" t="s">
        <v>693</v>
      </c>
      <c r="O227" s="3" t="s">
        <v>1069</v>
      </c>
      <c r="AC227" s="5" t="s">
        <v>339</v>
      </c>
      <c r="AD227" s="5" t="str">
        <f t="shared" si="8"/>
        <v>ListDescArt071_N/A_N/A</v>
      </c>
      <c r="AE227" s="5" t="s">
        <v>542</v>
      </c>
      <c r="AF227" s="5" t="s">
        <v>35</v>
      </c>
      <c r="AG227" s="33" t="s">
        <v>35</v>
      </c>
      <c r="AH227" s="91" t="s">
        <v>874</v>
      </c>
      <c r="AI227" s="37">
        <v>0.3</v>
      </c>
      <c r="AJ227" s="66" t="s">
        <v>35</v>
      </c>
    </row>
    <row r="228" spans="8:36" x14ac:dyDescent="0.25">
      <c r="H228" s="58"/>
      <c r="I228" s="65" t="s">
        <v>221</v>
      </c>
      <c r="J228" s="8" t="s">
        <v>684</v>
      </c>
      <c r="K228" s="18" t="s">
        <v>79</v>
      </c>
      <c r="L228" s="21" t="s">
        <v>419</v>
      </c>
      <c r="M228" s="5" t="s">
        <v>616</v>
      </c>
      <c r="N228" s="12" t="s">
        <v>700</v>
      </c>
      <c r="O228" s="3" t="s">
        <v>803</v>
      </c>
      <c r="AC228" s="5" t="s">
        <v>340</v>
      </c>
      <c r="AD228" s="5" t="str">
        <f t="shared" si="8"/>
        <v>ListDescArt072_N/A_N/A</v>
      </c>
      <c r="AE228" s="5" t="s">
        <v>543</v>
      </c>
      <c r="AF228" s="5" t="s">
        <v>35</v>
      </c>
      <c r="AG228" s="33" t="s">
        <v>35</v>
      </c>
      <c r="AH228" s="91" t="s">
        <v>874</v>
      </c>
      <c r="AI228" s="37">
        <v>0.15</v>
      </c>
      <c r="AJ228" s="66" t="s">
        <v>35</v>
      </c>
    </row>
    <row r="229" spans="8:36" x14ac:dyDescent="0.25">
      <c r="H229" s="58"/>
      <c r="I229" s="65" t="s">
        <v>222</v>
      </c>
      <c r="J229" s="8" t="s">
        <v>684</v>
      </c>
      <c r="K229" s="18" t="s">
        <v>79</v>
      </c>
      <c r="L229" s="21" t="s">
        <v>420</v>
      </c>
      <c r="M229" s="5" t="s">
        <v>617</v>
      </c>
      <c r="N229" s="12" t="s">
        <v>700</v>
      </c>
      <c r="O229" s="3" t="s">
        <v>803</v>
      </c>
      <c r="AC229" s="5" t="s">
        <v>1244</v>
      </c>
      <c r="AD229" s="5" t="str">
        <f t="shared" si="8"/>
        <v>ListDescArt230_N/A_N/A</v>
      </c>
      <c r="AE229" s="5" t="s">
        <v>1246</v>
      </c>
      <c r="AF229" s="5" t="s">
        <v>35</v>
      </c>
      <c r="AG229" s="33" t="s">
        <v>35</v>
      </c>
      <c r="AH229" s="91" t="s">
        <v>1278</v>
      </c>
      <c r="AI229" s="37">
        <v>1</v>
      </c>
      <c r="AJ229" s="66" t="s">
        <v>35</v>
      </c>
    </row>
    <row r="230" spans="8:36" x14ac:dyDescent="0.25">
      <c r="H230" s="58"/>
      <c r="I230" s="64" t="s">
        <v>223</v>
      </c>
      <c r="J230" s="8" t="s">
        <v>684</v>
      </c>
      <c r="K230" s="18" t="s">
        <v>79</v>
      </c>
      <c r="L230" s="21" t="s">
        <v>421</v>
      </c>
      <c r="M230" s="5" t="s">
        <v>618</v>
      </c>
      <c r="N230" s="12" t="s">
        <v>694</v>
      </c>
      <c r="O230" s="3" t="s">
        <v>803</v>
      </c>
      <c r="AC230" s="5" t="s">
        <v>1245</v>
      </c>
      <c r="AD230" s="5" t="str">
        <f t="shared" si="8"/>
        <v>ListDescArt231_N/A_N/A</v>
      </c>
      <c r="AE230" s="5" t="s">
        <v>1247</v>
      </c>
      <c r="AF230" s="5" t="s">
        <v>35</v>
      </c>
      <c r="AG230" s="33" t="s">
        <v>35</v>
      </c>
      <c r="AH230" s="91" t="s">
        <v>1278</v>
      </c>
      <c r="AI230" s="37">
        <v>2</v>
      </c>
      <c r="AJ230" s="66" t="s">
        <v>35</v>
      </c>
    </row>
    <row r="231" spans="8:36" x14ac:dyDescent="0.25">
      <c r="H231" s="58"/>
      <c r="I231" s="9" t="s">
        <v>224</v>
      </c>
      <c r="J231" s="8" t="s">
        <v>684</v>
      </c>
      <c r="K231" s="18" t="s">
        <v>79</v>
      </c>
      <c r="L231" s="21" t="s">
        <v>422</v>
      </c>
      <c r="M231" s="5" t="s">
        <v>619</v>
      </c>
      <c r="N231" s="12" t="s">
        <v>694</v>
      </c>
      <c r="O231" s="3" t="s">
        <v>803</v>
      </c>
      <c r="AC231" s="5" t="s">
        <v>1252</v>
      </c>
      <c r="AD231" s="5" t="str">
        <f t="shared" si="8"/>
        <v>ListDescArt232_N/A_N/A</v>
      </c>
      <c r="AE231" s="5" t="s">
        <v>1256</v>
      </c>
      <c r="AF231" s="5" t="s">
        <v>35</v>
      </c>
      <c r="AG231" s="33" t="s">
        <v>35</v>
      </c>
      <c r="AH231" s="91" t="s">
        <v>1279</v>
      </c>
      <c r="AI231" s="37">
        <v>2</v>
      </c>
      <c r="AJ231" s="66" t="s">
        <v>35</v>
      </c>
    </row>
    <row r="232" spans="8:36" x14ac:dyDescent="0.25">
      <c r="H232" s="3"/>
      <c r="I232" s="3" t="s">
        <v>1838</v>
      </c>
      <c r="J232" s="8" t="s">
        <v>684</v>
      </c>
      <c r="K232" s="18" t="s">
        <v>79</v>
      </c>
      <c r="L232" s="21" t="s">
        <v>1824</v>
      </c>
      <c r="M232" s="1" t="s">
        <v>1831</v>
      </c>
      <c r="N232" s="5" t="s">
        <v>693</v>
      </c>
      <c r="O232" s="3" t="s">
        <v>803</v>
      </c>
      <c r="AC232" s="5" t="s">
        <v>1253</v>
      </c>
      <c r="AD232" s="5" t="str">
        <f t="shared" si="8"/>
        <v>ListDescArt233_N/A_N/A</v>
      </c>
      <c r="AE232" s="5" t="s">
        <v>1257</v>
      </c>
      <c r="AF232" s="5" t="s">
        <v>35</v>
      </c>
      <c r="AG232" s="33" t="s">
        <v>35</v>
      </c>
      <c r="AH232" s="91" t="s">
        <v>1279</v>
      </c>
      <c r="AI232" s="37">
        <v>1</v>
      </c>
      <c r="AJ232" s="66" t="s">
        <v>35</v>
      </c>
    </row>
    <row r="233" spans="8:36" x14ac:dyDescent="0.25">
      <c r="H233" s="3"/>
      <c r="I233" s="3" t="s">
        <v>1839</v>
      </c>
      <c r="J233" s="8" t="s">
        <v>684</v>
      </c>
      <c r="K233" s="18" t="s">
        <v>79</v>
      </c>
      <c r="L233" s="21" t="s">
        <v>1825</v>
      </c>
      <c r="M233" s="1" t="s">
        <v>1832</v>
      </c>
      <c r="N233" s="5" t="s">
        <v>693</v>
      </c>
      <c r="O233" s="3" t="s">
        <v>803</v>
      </c>
      <c r="AC233" s="5" t="s">
        <v>1254</v>
      </c>
      <c r="AD233" s="5" t="str">
        <f t="shared" si="8"/>
        <v>ListDescArt234_N/A_N/A</v>
      </c>
      <c r="AE233" s="5" t="s">
        <v>1258</v>
      </c>
      <c r="AF233" s="5" t="s">
        <v>35</v>
      </c>
      <c r="AG233" s="33" t="s">
        <v>35</v>
      </c>
      <c r="AH233" s="91" t="s">
        <v>1279</v>
      </c>
      <c r="AI233" s="37">
        <v>3</v>
      </c>
      <c r="AJ233" s="66" t="s">
        <v>35</v>
      </c>
    </row>
    <row r="234" spans="8:36" x14ac:dyDescent="0.25">
      <c r="H234" s="3"/>
      <c r="I234" s="3" t="s">
        <v>1840</v>
      </c>
      <c r="J234" s="8" t="s">
        <v>684</v>
      </c>
      <c r="K234" s="18" t="s">
        <v>79</v>
      </c>
      <c r="L234" s="21" t="s">
        <v>1826</v>
      </c>
      <c r="M234" s="1" t="s">
        <v>1833</v>
      </c>
      <c r="N234" s="5" t="s">
        <v>693</v>
      </c>
      <c r="O234" s="3" t="s">
        <v>803</v>
      </c>
      <c r="AC234" s="5" t="s">
        <v>1255</v>
      </c>
      <c r="AD234" s="5" t="str">
        <f t="shared" si="8"/>
        <v>ListDescArt235_N/A_N/A</v>
      </c>
      <c r="AE234" s="5" t="s">
        <v>1259</v>
      </c>
      <c r="AF234" s="5" t="s">
        <v>35</v>
      </c>
      <c r="AG234" s="33" t="s">
        <v>35</v>
      </c>
      <c r="AH234" s="91" t="s">
        <v>1279</v>
      </c>
      <c r="AI234" s="37">
        <v>2</v>
      </c>
      <c r="AJ234" s="66" t="s">
        <v>35</v>
      </c>
    </row>
    <row r="235" spans="8:36" x14ac:dyDescent="0.25">
      <c r="H235" s="3"/>
      <c r="I235" s="3" t="s">
        <v>1841</v>
      </c>
      <c r="J235" s="8" t="s">
        <v>684</v>
      </c>
      <c r="K235" s="18" t="s">
        <v>79</v>
      </c>
      <c r="L235" s="21" t="s">
        <v>1827</v>
      </c>
      <c r="M235" s="1" t="s">
        <v>1834</v>
      </c>
      <c r="N235" s="5" t="s">
        <v>693</v>
      </c>
      <c r="O235" s="3" t="s">
        <v>803</v>
      </c>
      <c r="AC235" s="5" t="s">
        <v>1266</v>
      </c>
      <c r="AD235" s="5" t="str">
        <f t="shared" si="8"/>
        <v>ListDescArt236_N/A_N/A</v>
      </c>
      <c r="AE235" s="5" t="s">
        <v>1272</v>
      </c>
      <c r="AF235" s="5" t="s">
        <v>35</v>
      </c>
      <c r="AG235" s="33" t="s">
        <v>35</v>
      </c>
      <c r="AH235" s="91" t="s">
        <v>1280</v>
      </c>
      <c r="AI235" s="37">
        <v>8</v>
      </c>
      <c r="AJ235" s="66" t="s">
        <v>1282</v>
      </c>
    </row>
    <row r="236" spans="8:36" x14ac:dyDescent="0.25">
      <c r="H236" s="3"/>
      <c r="I236" s="3" t="s">
        <v>1842</v>
      </c>
      <c r="J236" s="8" t="s">
        <v>684</v>
      </c>
      <c r="K236" s="18" t="s">
        <v>79</v>
      </c>
      <c r="L236" s="21" t="s">
        <v>1828</v>
      </c>
      <c r="M236" s="1" t="s">
        <v>1835</v>
      </c>
      <c r="N236" s="5" t="s">
        <v>693</v>
      </c>
      <c r="O236" s="3" t="s">
        <v>803</v>
      </c>
      <c r="AC236" s="5" t="s">
        <v>1267</v>
      </c>
      <c r="AD236" s="5" t="str">
        <f t="shared" si="8"/>
        <v>ListDescArt237_N/A_N/A</v>
      </c>
      <c r="AE236" s="5" t="s">
        <v>1273</v>
      </c>
      <c r="AF236" s="5" t="s">
        <v>35</v>
      </c>
      <c r="AG236" s="33" t="s">
        <v>35</v>
      </c>
      <c r="AH236" s="91" t="s">
        <v>1280</v>
      </c>
      <c r="AI236" s="37">
        <v>16</v>
      </c>
      <c r="AJ236" s="66" t="s">
        <v>1283</v>
      </c>
    </row>
    <row r="237" spans="8:36" x14ac:dyDescent="0.25">
      <c r="H237" s="3"/>
      <c r="I237" s="3" t="s">
        <v>1843</v>
      </c>
      <c r="J237" s="8" t="s">
        <v>684</v>
      </c>
      <c r="K237" s="18" t="s">
        <v>79</v>
      </c>
      <c r="L237" s="21" t="s">
        <v>1829</v>
      </c>
      <c r="M237" s="1" t="s">
        <v>1836</v>
      </c>
      <c r="N237" s="5" t="s">
        <v>693</v>
      </c>
      <c r="O237" s="3" t="s">
        <v>803</v>
      </c>
      <c r="AC237" s="5" t="s">
        <v>1268</v>
      </c>
      <c r="AD237" s="5" t="str">
        <f t="shared" si="8"/>
        <v>ListDescArt238_N/A_N/A</v>
      </c>
      <c r="AE237" s="5" t="s">
        <v>1274</v>
      </c>
      <c r="AF237" s="5" t="s">
        <v>35</v>
      </c>
      <c r="AG237" s="33" t="s">
        <v>35</v>
      </c>
      <c r="AH237" s="91" t="s">
        <v>708</v>
      </c>
      <c r="AI237" s="37">
        <v>24</v>
      </c>
      <c r="AJ237" s="66" t="s">
        <v>1284</v>
      </c>
    </row>
    <row r="238" spans="8:36" x14ac:dyDescent="0.25">
      <c r="H238" s="3"/>
      <c r="I238" s="3" t="s">
        <v>1844</v>
      </c>
      <c r="J238" s="8" t="s">
        <v>684</v>
      </c>
      <c r="K238" s="18" t="s">
        <v>79</v>
      </c>
      <c r="L238" s="21" t="s">
        <v>1830</v>
      </c>
      <c r="M238" s="1" t="s">
        <v>1837</v>
      </c>
      <c r="N238" s="5" t="s">
        <v>693</v>
      </c>
      <c r="O238" s="3" t="s">
        <v>803</v>
      </c>
      <c r="AC238" s="5" t="s">
        <v>1269</v>
      </c>
      <c r="AD238" s="5" t="str">
        <f t="shared" si="8"/>
        <v>ListDescArt239_N/A_N/A</v>
      </c>
      <c r="AE238" s="5" t="s">
        <v>1275</v>
      </c>
      <c r="AF238" s="5" t="s">
        <v>35</v>
      </c>
      <c r="AG238" s="33" t="s">
        <v>35</v>
      </c>
      <c r="AH238" s="91" t="s">
        <v>708</v>
      </c>
      <c r="AI238" s="37">
        <v>16</v>
      </c>
      <c r="AJ238" s="66" t="s">
        <v>1285</v>
      </c>
    </row>
    <row r="239" spans="8:36" x14ac:dyDescent="0.25">
      <c r="H239" s="58" t="s">
        <v>111</v>
      </c>
      <c r="I239" s="9" t="s">
        <v>225</v>
      </c>
      <c r="J239" s="8" t="s">
        <v>685</v>
      </c>
      <c r="K239" s="18" t="s">
        <v>423</v>
      </c>
      <c r="L239" s="21" t="s">
        <v>424</v>
      </c>
      <c r="M239" s="5" t="s">
        <v>620</v>
      </c>
      <c r="N239" s="12" t="s">
        <v>694</v>
      </c>
      <c r="O239" s="3" t="s">
        <v>803</v>
      </c>
      <c r="AC239" s="5" t="s">
        <v>1270</v>
      </c>
      <c r="AD239" s="5" t="str">
        <f t="shared" si="8"/>
        <v>ListDescArt240_N/A_N/A</v>
      </c>
      <c r="AE239" s="5" t="s">
        <v>1276</v>
      </c>
      <c r="AF239" s="5" t="s">
        <v>35</v>
      </c>
      <c r="AG239" s="33" t="s">
        <v>35</v>
      </c>
      <c r="AH239" s="91" t="s">
        <v>710</v>
      </c>
      <c r="AI239" s="37">
        <v>16</v>
      </c>
      <c r="AJ239" s="66" t="s">
        <v>1286</v>
      </c>
    </row>
    <row r="240" spans="8:36" x14ac:dyDescent="0.25">
      <c r="H240" s="58"/>
      <c r="I240" s="9" t="s">
        <v>226</v>
      </c>
      <c r="J240" s="8" t="s">
        <v>685</v>
      </c>
      <c r="K240" s="18" t="s">
        <v>423</v>
      </c>
      <c r="L240" s="21" t="s">
        <v>425</v>
      </c>
      <c r="M240" s="5" t="s">
        <v>621</v>
      </c>
      <c r="N240" s="12" t="s">
        <v>694</v>
      </c>
      <c r="O240" s="3" t="s">
        <v>803</v>
      </c>
      <c r="AC240" s="5" t="s">
        <v>1271</v>
      </c>
      <c r="AD240" s="5" t="str">
        <f t="shared" si="8"/>
        <v>ListDescArt241_N/A_N/A</v>
      </c>
      <c r="AE240" s="5" t="s">
        <v>1277</v>
      </c>
      <c r="AF240" s="5" t="s">
        <v>35</v>
      </c>
      <c r="AG240" s="33" t="s">
        <v>35</v>
      </c>
      <c r="AH240" s="91" t="s">
        <v>1281</v>
      </c>
      <c r="AI240" s="37">
        <v>16</v>
      </c>
      <c r="AJ240" s="66" t="s">
        <v>1287</v>
      </c>
    </row>
    <row r="241" spans="8:36" x14ac:dyDescent="0.25">
      <c r="H241" s="58"/>
      <c r="I241" s="8" t="s">
        <v>227</v>
      </c>
      <c r="J241" s="8" t="s">
        <v>685</v>
      </c>
      <c r="K241" s="18" t="s">
        <v>423</v>
      </c>
      <c r="L241" s="21" t="s">
        <v>426</v>
      </c>
      <c r="M241" s="5" t="s">
        <v>622</v>
      </c>
      <c r="N241" s="5" t="s">
        <v>693</v>
      </c>
      <c r="O241" s="3" t="s">
        <v>803</v>
      </c>
      <c r="AC241" s="5" t="s">
        <v>343</v>
      </c>
      <c r="AD241" s="5" t="str">
        <f t="shared" si="8"/>
        <v>ListDescArt073_Baixa_N/A</v>
      </c>
      <c r="AE241" s="5" t="s">
        <v>544</v>
      </c>
      <c r="AF241" s="5" t="s">
        <v>44</v>
      </c>
      <c r="AG241" s="33" t="s">
        <v>35</v>
      </c>
      <c r="AH241" s="91" t="s">
        <v>701</v>
      </c>
      <c r="AI241" s="37">
        <v>1</v>
      </c>
      <c r="AJ241" s="66" t="s">
        <v>889</v>
      </c>
    </row>
    <row r="242" spans="8:36" x14ac:dyDescent="0.25">
      <c r="H242" s="58"/>
      <c r="I242" s="9" t="s">
        <v>228</v>
      </c>
      <c r="J242" s="8" t="s">
        <v>685</v>
      </c>
      <c r="K242" s="18" t="s">
        <v>423</v>
      </c>
      <c r="L242" s="21" t="s">
        <v>427</v>
      </c>
      <c r="M242" s="5" t="s">
        <v>623</v>
      </c>
      <c r="N242" s="12" t="s">
        <v>694</v>
      </c>
      <c r="O242" s="3" t="s">
        <v>803</v>
      </c>
      <c r="AC242" s="5"/>
      <c r="AD242" s="5" t="str">
        <f t="shared" si="8"/>
        <v>ListDescArt073_Média_N/A</v>
      </c>
      <c r="AE242" s="5" t="s">
        <v>544</v>
      </c>
      <c r="AF242" s="5" t="s">
        <v>689</v>
      </c>
      <c r="AG242" s="33" t="s">
        <v>35</v>
      </c>
      <c r="AH242" s="91" t="s">
        <v>701</v>
      </c>
      <c r="AI242" s="37">
        <v>4</v>
      </c>
      <c r="AJ242" s="66" t="s">
        <v>890</v>
      </c>
    </row>
    <row r="243" spans="8:36" x14ac:dyDescent="0.25">
      <c r="H243" s="58"/>
      <c r="I243" s="8" t="s">
        <v>229</v>
      </c>
      <c r="J243" s="8" t="s">
        <v>685</v>
      </c>
      <c r="K243" s="18" t="s">
        <v>423</v>
      </c>
      <c r="L243" s="21" t="s">
        <v>428</v>
      </c>
      <c r="M243" s="5" t="s">
        <v>624</v>
      </c>
      <c r="N243" s="12" t="s">
        <v>694</v>
      </c>
      <c r="O243" s="3" t="s">
        <v>803</v>
      </c>
      <c r="AC243" s="5"/>
      <c r="AD243" s="5" t="str">
        <f t="shared" si="8"/>
        <v>ListDescArt073_Alta_N/A</v>
      </c>
      <c r="AE243" s="5" t="s">
        <v>544</v>
      </c>
      <c r="AF243" s="5" t="s">
        <v>690</v>
      </c>
      <c r="AG243" s="33" t="s">
        <v>35</v>
      </c>
      <c r="AH243" s="91" t="s">
        <v>701</v>
      </c>
      <c r="AI243" s="37">
        <v>12</v>
      </c>
      <c r="AJ243" s="66" t="s">
        <v>35</v>
      </c>
    </row>
    <row r="244" spans="8:36" x14ac:dyDescent="0.25">
      <c r="H244" s="58" t="s">
        <v>112</v>
      </c>
      <c r="I244" s="9" t="s">
        <v>230</v>
      </c>
      <c r="J244" s="8" t="s">
        <v>674</v>
      </c>
      <c r="K244" s="16" t="s">
        <v>35</v>
      </c>
      <c r="L244" s="21" t="s">
        <v>429</v>
      </c>
      <c r="M244" s="5" t="s">
        <v>625</v>
      </c>
      <c r="N244" s="12" t="s">
        <v>694</v>
      </c>
      <c r="O244" s="3" t="s">
        <v>803</v>
      </c>
      <c r="AC244" s="5" t="s">
        <v>344</v>
      </c>
      <c r="AD244" s="5" t="str">
        <f t="shared" si="8"/>
        <v>ListDescArt074_Baixa_N/A</v>
      </c>
      <c r="AE244" s="5" t="s">
        <v>545</v>
      </c>
      <c r="AF244" s="5" t="s">
        <v>44</v>
      </c>
      <c r="AG244" s="33" t="s">
        <v>35</v>
      </c>
      <c r="AH244" s="91" t="s">
        <v>891</v>
      </c>
      <c r="AI244" s="37">
        <v>0.5</v>
      </c>
      <c r="AJ244" s="66" t="s">
        <v>892</v>
      </c>
    </row>
    <row r="245" spans="8:36" x14ac:dyDescent="0.25">
      <c r="H245" s="58"/>
      <c r="I245" s="9" t="s">
        <v>231</v>
      </c>
      <c r="J245" s="8" t="s">
        <v>674</v>
      </c>
      <c r="K245" s="16" t="s">
        <v>35</v>
      </c>
      <c r="L245" s="21" t="s">
        <v>430</v>
      </c>
      <c r="M245" s="5" t="s">
        <v>626</v>
      </c>
      <c r="N245" s="52" t="s">
        <v>694</v>
      </c>
      <c r="O245" s="3" t="s">
        <v>803</v>
      </c>
      <c r="AC245" s="5"/>
      <c r="AD245" s="5" t="str">
        <f t="shared" si="8"/>
        <v>ListDescArt074_Média_N/A</v>
      </c>
      <c r="AE245" s="5" t="s">
        <v>545</v>
      </c>
      <c r="AF245" s="5" t="s">
        <v>689</v>
      </c>
      <c r="AG245" s="33" t="s">
        <v>35</v>
      </c>
      <c r="AH245" s="91" t="s">
        <v>891</v>
      </c>
      <c r="AI245" s="37">
        <v>2</v>
      </c>
      <c r="AJ245" s="66" t="s">
        <v>893</v>
      </c>
    </row>
    <row r="246" spans="8:36" x14ac:dyDescent="0.25">
      <c r="H246" s="58"/>
      <c r="I246" s="9" t="s">
        <v>232</v>
      </c>
      <c r="J246" s="8" t="s">
        <v>674</v>
      </c>
      <c r="K246" s="16" t="s">
        <v>35</v>
      </c>
      <c r="L246" s="21" t="s">
        <v>431</v>
      </c>
      <c r="M246" s="5" t="s">
        <v>627</v>
      </c>
      <c r="N246" s="52" t="s">
        <v>694</v>
      </c>
      <c r="O246" s="3" t="s">
        <v>803</v>
      </c>
      <c r="AC246" s="5"/>
      <c r="AD246" s="5" t="str">
        <f t="shared" si="8"/>
        <v>ListDescArt074_Alta_N/A</v>
      </c>
      <c r="AE246" s="5" t="s">
        <v>545</v>
      </c>
      <c r="AF246" s="5" t="s">
        <v>690</v>
      </c>
      <c r="AG246" s="33" t="s">
        <v>35</v>
      </c>
      <c r="AH246" s="91" t="s">
        <v>891</v>
      </c>
      <c r="AI246" s="37">
        <v>6</v>
      </c>
      <c r="AJ246" s="66" t="s">
        <v>894</v>
      </c>
    </row>
    <row r="247" spans="8:36" x14ac:dyDescent="0.25">
      <c r="H247" s="58"/>
      <c r="I247" s="9" t="s">
        <v>233</v>
      </c>
      <c r="J247" s="8" t="s">
        <v>674</v>
      </c>
      <c r="K247" s="16" t="s">
        <v>35</v>
      </c>
      <c r="L247" s="21" t="s">
        <v>432</v>
      </c>
      <c r="M247" s="5" t="s">
        <v>628</v>
      </c>
      <c r="N247" s="52" t="s">
        <v>694</v>
      </c>
      <c r="O247" s="3" t="s">
        <v>803</v>
      </c>
      <c r="AC247" s="5" t="s">
        <v>345</v>
      </c>
      <c r="AD247" s="5" t="str">
        <f t="shared" si="8"/>
        <v>ListDescArt075_N/A_N/A</v>
      </c>
      <c r="AE247" s="5" t="s">
        <v>546</v>
      </c>
      <c r="AF247" s="5" t="s">
        <v>35</v>
      </c>
      <c r="AG247" s="33" t="s">
        <v>35</v>
      </c>
      <c r="AH247" s="91" t="s">
        <v>702</v>
      </c>
      <c r="AI247" s="37">
        <v>8</v>
      </c>
      <c r="AJ247" s="66" t="s">
        <v>895</v>
      </c>
    </row>
    <row r="248" spans="8:36" x14ac:dyDescent="0.25">
      <c r="H248" s="58"/>
      <c r="I248" s="9" t="s">
        <v>234</v>
      </c>
      <c r="J248" s="8" t="s">
        <v>674</v>
      </c>
      <c r="K248" s="16" t="s">
        <v>35</v>
      </c>
      <c r="L248" s="21" t="s">
        <v>433</v>
      </c>
      <c r="M248" s="5" t="s">
        <v>629</v>
      </c>
      <c r="N248" s="52" t="s">
        <v>694</v>
      </c>
      <c r="O248" s="3" t="s">
        <v>803</v>
      </c>
      <c r="AC248" s="5" t="s">
        <v>346</v>
      </c>
      <c r="AD248" s="5" t="str">
        <f t="shared" si="8"/>
        <v>ListDescArt076_N/A_N/A</v>
      </c>
      <c r="AE248" s="5" t="s">
        <v>547</v>
      </c>
      <c r="AF248" s="33" t="s">
        <v>35</v>
      </c>
      <c r="AG248" s="33" t="s">
        <v>35</v>
      </c>
      <c r="AH248" s="91" t="s">
        <v>891</v>
      </c>
      <c r="AI248" s="37">
        <v>1.5</v>
      </c>
      <c r="AJ248" s="66" t="s">
        <v>35</v>
      </c>
    </row>
    <row r="249" spans="8:36" x14ac:dyDescent="0.25">
      <c r="H249" s="58"/>
      <c r="I249" s="9" t="s">
        <v>235</v>
      </c>
      <c r="J249" s="8" t="s">
        <v>674</v>
      </c>
      <c r="K249" s="16" t="s">
        <v>35</v>
      </c>
      <c r="L249" s="21" t="s">
        <v>434</v>
      </c>
      <c r="M249" s="5" t="s">
        <v>630</v>
      </c>
      <c r="N249" s="52" t="s">
        <v>694</v>
      </c>
      <c r="O249" s="3" t="s">
        <v>803</v>
      </c>
      <c r="AC249" s="5" t="s">
        <v>347</v>
      </c>
      <c r="AD249" s="5" t="str">
        <f t="shared" ref="AD249:AD254" si="9">CONCATENATE(AE249,"_",AF249,"_",AG249)</f>
        <v>ListDescArt077_N/A_N/A</v>
      </c>
      <c r="AE249" s="5" t="s">
        <v>548</v>
      </c>
      <c r="AF249" s="33" t="s">
        <v>35</v>
      </c>
      <c r="AG249" s="33" t="s">
        <v>35</v>
      </c>
      <c r="AH249" s="91" t="s">
        <v>891</v>
      </c>
      <c r="AI249" s="37">
        <v>0.75</v>
      </c>
      <c r="AJ249" s="66" t="s">
        <v>35</v>
      </c>
    </row>
    <row r="250" spans="8:36" x14ac:dyDescent="0.25">
      <c r="H250" s="58"/>
      <c r="I250" s="9" t="s">
        <v>1404</v>
      </c>
      <c r="J250" s="8" t="s">
        <v>674</v>
      </c>
      <c r="K250" s="16" t="s">
        <v>35</v>
      </c>
      <c r="L250" s="21" t="s">
        <v>1389</v>
      </c>
      <c r="M250" s="5" t="s">
        <v>1388</v>
      </c>
      <c r="N250" s="52" t="s">
        <v>694</v>
      </c>
      <c r="O250" s="3" t="s">
        <v>803</v>
      </c>
      <c r="AC250" s="5" t="s">
        <v>348</v>
      </c>
      <c r="AD250" s="5" t="str">
        <f t="shared" si="9"/>
        <v>ListDescArt078_N/A_N/A</v>
      </c>
      <c r="AE250" s="5" t="s">
        <v>549</v>
      </c>
      <c r="AF250" s="5" t="s">
        <v>35</v>
      </c>
      <c r="AG250" s="33" t="s">
        <v>35</v>
      </c>
      <c r="AH250" s="91" t="s">
        <v>896</v>
      </c>
      <c r="AI250" s="37">
        <v>2</v>
      </c>
      <c r="AJ250" s="66" t="s">
        <v>897</v>
      </c>
    </row>
    <row r="251" spans="8:36" x14ac:dyDescent="0.25">
      <c r="H251" s="58"/>
      <c r="I251" s="9" t="s">
        <v>1405</v>
      </c>
      <c r="J251" s="8" t="s">
        <v>674</v>
      </c>
      <c r="K251" s="16" t="s">
        <v>35</v>
      </c>
      <c r="L251" s="21" t="s">
        <v>1390</v>
      </c>
      <c r="M251" s="5" t="s">
        <v>1397</v>
      </c>
      <c r="N251" s="52" t="s">
        <v>694</v>
      </c>
      <c r="O251" s="3" t="s">
        <v>803</v>
      </c>
      <c r="AC251" s="5" t="s">
        <v>349</v>
      </c>
      <c r="AD251" s="5" t="str">
        <f t="shared" si="9"/>
        <v>ListDescArt079_Baixa_N/A</v>
      </c>
      <c r="AE251" s="5" t="s">
        <v>550</v>
      </c>
      <c r="AF251" s="5" t="s">
        <v>44</v>
      </c>
      <c r="AG251" s="33" t="s">
        <v>35</v>
      </c>
      <c r="AH251" s="91" t="s">
        <v>891</v>
      </c>
      <c r="AI251" s="37">
        <v>10</v>
      </c>
      <c r="AJ251" s="66" t="s">
        <v>1118</v>
      </c>
    </row>
    <row r="252" spans="8:36" x14ac:dyDescent="0.25">
      <c r="H252" s="58"/>
      <c r="I252" s="9" t="s">
        <v>1406</v>
      </c>
      <c r="J252" s="8" t="s">
        <v>674</v>
      </c>
      <c r="K252" s="16" t="s">
        <v>35</v>
      </c>
      <c r="L252" s="21" t="s">
        <v>1391</v>
      </c>
      <c r="M252" s="5" t="s">
        <v>1398</v>
      </c>
      <c r="N252" s="52" t="s">
        <v>694</v>
      </c>
      <c r="O252" s="3" t="s">
        <v>803</v>
      </c>
      <c r="AC252" s="5"/>
      <c r="AD252" s="5" t="str">
        <f t="shared" si="9"/>
        <v>ListDescArt079_Média_N/A</v>
      </c>
      <c r="AE252" s="5" t="s">
        <v>550</v>
      </c>
      <c r="AF252" s="5" t="s">
        <v>689</v>
      </c>
      <c r="AG252" s="33" t="s">
        <v>35</v>
      </c>
      <c r="AH252" s="91" t="s">
        <v>891</v>
      </c>
      <c r="AI252" s="37">
        <v>20</v>
      </c>
      <c r="AJ252" s="66" t="s">
        <v>1119</v>
      </c>
    </row>
    <row r="253" spans="8:36" x14ac:dyDescent="0.25">
      <c r="H253" s="58"/>
      <c r="I253" s="9" t="s">
        <v>1407</v>
      </c>
      <c r="J253" s="8" t="s">
        <v>674</v>
      </c>
      <c r="K253" s="16" t="s">
        <v>35</v>
      </c>
      <c r="L253" s="21" t="s">
        <v>1392</v>
      </c>
      <c r="M253" s="5" t="s">
        <v>1399</v>
      </c>
      <c r="N253" s="52" t="s">
        <v>694</v>
      </c>
      <c r="O253" s="3" t="s">
        <v>803</v>
      </c>
      <c r="AC253" s="5"/>
      <c r="AD253" s="5" t="str">
        <f t="shared" si="9"/>
        <v>ListDescArt079_Alta_N/A</v>
      </c>
      <c r="AE253" s="5" t="s">
        <v>550</v>
      </c>
      <c r="AF253" s="5" t="s">
        <v>690</v>
      </c>
      <c r="AG253" s="33" t="s">
        <v>35</v>
      </c>
      <c r="AH253" s="91" t="s">
        <v>891</v>
      </c>
      <c r="AI253" s="37">
        <v>30</v>
      </c>
      <c r="AJ253" s="66" t="s">
        <v>1120</v>
      </c>
    </row>
    <row r="254" spans="8:36" x14ac:dyDescent="0.25">
      <c r="H254" s="58"/>
      <c r="I254" s="9" t="s">
        <v>1408</v>
      </c>
      <c r="J254" s="8" t="s">
        <v>674</v>
      </c>
      <c r="K254" s="16" t="s">
        <v>35</v>
      </c>
      <c r="L254" s="21" t="s">
        <v>1393</v>
      </c>
      <c r="M254" s="5" t="s">
        <v>1400</v>
      </c>
      <c r="N254" s="52" t="s">
        <v>694</v>
      </c>
      <c r="O254" s="3" t="s">
        <v>803</v>
      </c>
      <c r="AC254" s="5" t="s">
        <v>350</v>
      </c>
      <c r="AD254" s="5" t="str">
        <f t="shared" si="9"/>
        <v>ListDescArt080_Baixa_N/A</v>
      </c>
      <c r="AE254" s="5" t="s">
        <v>551</v>
      </c>
      <c r="AF254" s="5" t="s">
        <v>44</v>
      </c>
      <c r="AG254" s="33" t="s">
        <v>35</v>
      </c>
      <c r="AH254" s="91" t="s">
        <v>891</v>
      </c>
      <c r="AI254" s="37">
        <v>5</v>
      </c>
      <c r="AJ254" s="66" t="s">
        <v>1121</v>
      </c>
    </row>
    <row r="255" spans="8:36" x14ac:dyDescent="0.25">
      <c r="H255" s="58"/>
      <c r="I255" s="9" t="s">
        <v>1409</v>
      </c>
      <c r="J255" s="8" t="s">
        <v>674</v>
      </c>
      <c r="K255" s="16" t="s">
        <v>35</v>
      </c>
      <c r="L255" s="21" t="s">
        <v>1394</v>
      </c>
      <c r="M255" s="5" t="s">
        <v>1401</v>
      </c>
      <c r="N255" s="52" t="s">
        <v>694</v>
      </c>
      <c r="O255" s="3" t="s">
        <v>803</v>
      </c>
      <c r="AC255" s="5"/>
      <c r="AD255" s="5" t="str">
        <f t="shared" ref="AD255:AD258" si="10">CONCATENATE(AE255,"_",AF255,"_",AG255)</f>
        <v>ListDescArt080_Média_N/A</v>
      </c>
      <c r="AE255" s="5" t="s">
        <v>551</v>
      </c>
      <c r="AF255" s="5" t="s">
        <v>689</v>
      </c>
      <c r="AG255" s="33" t="s">
        <v>35</v>
      </c>
      <c r="AH255" s="91" t="s">
        <v>891</v>
      </c>
      <c r="AI255" s="37">
        <v>10</v>
      </c>
      <c r="AJ255" s="66" t="s">
        <v>1122</v>
      </c>
    </row>
    <row r="256" spans="8:36" x14ac:dyDescent="0.25">
      <c r="H256" s="58"/>
      <c r="I256" s="9" t="s">
        <v>1410</v>
      </c>
      <c r="J256" s="8" t="s">
        <v>674</v>
      </c>
      <c r="K256" s="16" t="s">
        <v>35</v>
      </c>
      <c r="L256" s="21" t="s">
        <v>1395</v>
      </c>
      <c r="M256" s="5" t="s">
        <v>1402</v>
      </c>
      <c r="N256" s="52" t="s">
        <v>694</v>
      </c>
      <c r="O256" s="3" t="s">
        <v>803</v>
      </c>
      <c r="AC256" s="5"/>
      <c r="AD256" s="5" t="str">
        <f t="shared" si="10"/>
        <v>ListDescArt080_Alta_N/A</v>
      </c>
      <c r="AE256" s="5" t="s">
        <v>551</v>
      </c>
      <c r="AF256" s="5" t="s">
        <v>690</v>
      </c>
      <c r="AG256" s="33" t="s">
        <v>35</v>
      </c>
      <c r="AH256" s="91" t="s">
        <v>891</v>
      </c>
      <c r="AI256" s="37">
        <v>15</v>
      </c>
      <c r="AJ256" s="66" t="s">
        <v>1123</v>
      </c>
    </row>
    <row r="257" spans="8:36" x14ac:dyDescent="0.25">
      <c r="H257" s="58"/>
      <c r="I257" s="9" t="s">
        <v>1411</v>
      </c>
      <c r="J257" s="8" t="s">
        <v>674</v>
      </c>
      <c r="K257" s="16" t="s">
        <v>35</v>
      </c>
      <c r="L257" s="21" t="s">
        <v>1396</v>
      </c>
      <c r="M257" s="5" t="s">
        <v>1403</v>
      </c>
      <c r="N257" s="52" t="s">
        <v>694</v>
      </c>
      <c r="O257" s="3" t="s">
        <v>803</v>
      </c>
      <c r="AC257" s="5" t="s">
        <v>351</v>
      </c>
      <c r="AD257" s="5" t="str">
        <f t="shared" si="10"/>
        <v>ListDescArt081_N/A_N/A</v>
      </c>
      <c r="AE257" s="5" t="s">
        <v>552</v>
      </c>
      <c r="AF257" s="5" t="s">
        <v>35</v>
      </c>
      <c r="AG257" s="33" t="s">
        <v>35</v>
      </c>
      <c r="AH257" s="91" t="s">
        <v>896</v>
      </c>
      <c r="AI257" s="37">
        <v>35</v>
      </c>
      <c r="AJ257" s="66" t="s">
        <v>897</v>
      </c>
    </row>
    <row r="258" spans="8:36" x14ac:dyDescent="0.25">
      <c r="H258" s="58" t="s">
        <v>113</v>
      </c>
      <c r="I258" s="9" t="s">
        <v>236</v>
      </c>
      <c r="J258" s="8" t="s">
        <v>686</v>
      </c>
      <c r="K258" s="18" t="s">
        <v>457</v>
      </c>
      <c r="L258" s="21" t="s">
        <v>435</v>
      </c>
      <c r="M258" s="5" t="s">
        <v>631</v>
      </c>
      <c r="N258" s="12" t="s">
        <v>694</v>
      </c>
      <c r="O258" s="3" t="s">
        <v>803</v>
      </c>
      <c r="AC258" s="3" t="s">
        <v>1128</v>
      </c>
      <c r="AD258" s="5" t="str">
        <f t="shared" si="10"/>
        <v>ListDescArt210_Baixa_N/A</v>
      </c>
      <c r="AE258" s="5" t="s">
        <v>1126</v>
      </c>
      <c r="AF258" s="5" t="s">
        <v>44</v>
      </c>
      <c r="AG258" s="33" t="s">
        <v>35</v>
      </c>
      <c r="AH258" s="91" t="s">
        <v>891</v>
      </c>
      <c r="AI258" s="37">
        <v>10</v>
      </c>
      <c r="AJ258" s="9" t="s">
        <v>1135</v>
      </c>
    </row>
    <row r="259" spans="8:36" x14ac:dyDescent="0.25">
      <c r="H259" s="58"/>
      <c r="I259" s="9" t="s">
        <v>237</v>
      </c>
      <c r="J259" s="8" t="s">
        <v>686</v>
      </c>
      <c r="K259" s="18" t="s">
        <v>457</v>
      </c>
      <c r="L259" s="21" t="s">
        <v>436</v>
      </c>
      <c r="M259" s="5" t="s">
        <v>632</v>
      </c>
      <c r="N259" s="12" t="s">
        <v>694</v>
      </c>
      <c r="O259" s="3" t="s">
        <v>803</v>
      </c>
      <c r="AC259" s="3"/>
      <c r="AD259" s="5" t="str">
        <f t="shared" ref="AD259:AD265" si="11">CONCATENATE(AE259,"_",AF259,"_",AG259)</f>
        <v>ListDescArt210_Média_N/A</v>
      </c>
      <c r="AE259" s="5" t="s">
        <v>1126</v>
      </c>
      <c r="AF259" s="5" t="s">
        <v>689</v>
      </c>
      <c r="AG259" s="33" t="s">
        <v>35</v>
      </c>
      <c r="AH259" s="91" t="s">
        <v>891</v>
      </c>
      <c r="AI259" s="37">
        <v>20</v>
      </c>
      <c r="AJ259" s="9" t="s">
        <v>1136</v>
      </c>
    </row>
    <row r="260" spans="8:36" x14ac:dyDescent="0.25">
      <c r="H260" s="58"/>
      <c r="I260" s="9" t="s">
        <v>238</v>
      </c>
      <c r="J260" s="8" t="s">
        <v>686</v>
      </c>
      <c r="K260" s="18" t="s">
        <v>457</v>
      </c>
      <c r="L260" s="21" t="s">
        <v>437</v>
      </c>
      <c r="M260" s="5" t="s">
        <v>633</v>
      </c>
      <c r="N260" s="12" t="s">
        <v>694</v>
      </c>
      <c r="O260" s="3" t="s">
        <v>803</v>
      </c>
      <c r="AC260" s="3"/>
      <c r="AD260" s="5" t="str">
        <f t="shared" si="11"/>
        <v>ListDescArt210_Alta_N/A</v>
      </c>
      <c r="AE260" s="5" t="s">
        <v>1126</v>
      </c>
      <c r="AF260" s="5" t="s">
        <v>690</v>
      </c>
      <c r="AG260" s="33" t="s">
        <v>35</v>
      </c>
      <c r="AH260" s="91" t="s">
        <v>891</v>
      </c>
      <c r="AI260" s="37">
        <v>30</v>
      </c>
      <c r="AJ260" s="9" t="s">
        <v>1137</v>
      </c>
    </row>
    <row r="261" spans="8:36" x14ac:dyDescent="0.25">
      <c r="H261" s="58"/>
      <c r="I261" s="9" t="s">
        <v>239</v>
      </c>
      <c r="J261" s="8" t="s">
        <v>686</v>
      </c>
      <c r="K261" s="18" t="s">
        <v>457</v>
      </c>
      <c r="L261" s="21" t="s">
        <v>438</v>
      </c>
      <c r="M261" s="5" t="s">
        <v>634</v>
      </c>
      <c r="N261" s="12" t="s">
        <v>694</v>
      </c>
      <c r="O261" s="3" t="s">
        <v>803</v>
      </c>
      <c r="AC261" s="3" t="s">
        <v>1129</v>
      </c>
      <c r="AD261" s="5" t="str">
        <f t="shared" si="11"/>
        <v>ListDescArt211_Baixa_N/A</v>
      </c>
      <c r="AE261" s="5" t="s">
        <v>1133</v>
      </c>
      <c r="AF261" s="5" t="s">
        <v>44</v>
      </c>
      <c r="AG261" s="33" t="s">
        <v>35</v>
      </c>
      <c r="AH261" s="91" t="s">
        <v>891</v>
      </c>
      <c r="AI261" s="37">
        <v>5</v>
      </c>
      <c r="AJ261" s="9" t="s">
        <v>1138</v>
      </c>
    </row>
    <row r="262" spans="8:36" x14ac:dyDescent="0.25">
      <c r="H262" s="58"/>
      <c r="I262" s="9" t="s">
        <v>240</v>
      </c>
      <c r="J262" s="8" t="s">
        <v>674</v>
      </c>
      <c r="K262" s="16" t="s">
        <v>35</v>
      </c>
      <c r="L262" s="21" t="s">
        <v>439</v>
      </c>
      <c r="M262" s="5" t="s">
        <v>635</v>
      </c>
      <c r="N262" s="12" t="s">
        <v>700</v>
      </c>
      <c r="O262" s="3" t="s">
        <v>803</v>
      </c>
      <c r="AC262" s="3"/>
      <c r="AD262" s="5" t="str">
        <f t="shared" si="11"/>
        <v>ListDescArt211_Média_N/A</v>
      </c>
      <c r="AE262" s="5" t="s">
        <v>1133</v>
      </c>
      <c r="AF262" s="5" t="s">
        <v>689</v>
      </c>
      <c r="AG262" s="33" t="s">
        <v>35</v>
      </c>
      <c r="AH262" s="91" t="s">
        <v>891</v>
      </c>
      <c r="AI262" s="37">
        <v>10</v>
      </c>
      <c r="AJ262" s="9" t="s">
        <v>1136</v>
      </c>
    </row>
    <row r="263" spans="8:36" x14ac:dyDescent="0.25">
      <c r="H263" s="58"/>
      <c r="I263" s="9" t="s">
        <v>241</v>
      </c>
      <c r="J263" s="8" t="s">
        <v>674</v>
      </c>
      <c r="K263" s="16" t="s">
        <v>35</v>
      </c>
      <c r="L263" s="21" t="s">
        <v>440</v>
      </c>
      <c r="M263" s="5" t="s">
        <v>636</v>
      </c>
      <c r="N263" s="12" t="s">
        <v>700</v>
      </c>
      <c r="O263" s="3" t="s">
        <v>803</v>
      </c>
      <c r="AC263" s="3"/>
      <c r="AD263" s="5" t="str">
        <f t="shared" si="11"/>
        <v>ListDescArt211_Alta_N/A</v>
      </c>
      <c r="AE263" s="5" t="s">
        <v>1133</v>
      </c>
      <c r="AF263" s="5" t="s">
        <v>690</v>
      </c>
      <c r="AG263" s="33" t="s">
        <v>35</v>
      </c>
      <c r="AH263" s="91" t="s">
        <v>891</v>
      </c>
      <c r="AI263" s="37">
        <v>15</v>
      </c>
      <c r="AJ263" s="9" t="s">
        <v>1139</v>
      </c>
    </row>
    <row r="264" spans="8:36" x14ac:dyDescent="0.25">
      <c r="H264" s="58"/>
      <c r="I264" s="9" t="s">
        <v>242</v>
      </c>
      <c r="J264" s="8" t="s">
        <v>674</v>
      </c>
      <c r="K264" s="16" t="s">
        <v>35</v>
      </c>
      <c r="L264" s="21" t="s">
        <v>441</v>
      </c>
      <c r="M264" s="5" t="s">
        <v>637</v>
      </c>
      <c r="N264" s="5" t="s">
        <v>693</v>
      </c>
      <c r="O264" s="3" t="s">
        <v>803</v>
      </c>
      <c r="AC264" s="3" t="s">
        <v>1130</v>
      </c>
      <c r="AD264" s="5" t="str">
        <f t="shared" si="11"/>
        <v>ListDescArt212_N/A_N/A</v>
      </c>
      <c r="AE264" s="5" t="s">
        <v>1134</v>
      </c>
      <c r="AF264" s="5" t="s">
        <v>35</v>
      </c>
      <c r="AG264" s="33" t="s">
        <v>35</v>
      </c>
      <c r="AH264" s="91" t="s">
        <v>896</v>
      </c>
      <c r="AI264" s="37">
        <v>35</v>
      </c>
      <c r="AJ264" s="9" t="s">
        <v>897</v>
      </c>
    </row>
    <row r="265" spans="8:36" x14ac:dyDescent="0.25">
      <c r="H265" s="58"/>
      <c r="I265" s="9" t="s">
        <v>243</v>
      </c>
      <c r="J265" s="8" t="s">
        <v>674</v>
      </c>
      <c r="K265" s="16" t="s">
        <v>35</v>
      </c>
      <c r="L265" s="21" t="s">
        <v>442</v>
      </c>
      <c r="M265" s="5" t="s">
        <v>638</v>
      </c>
      <c r="N265" s="5" t="s">
        <v>693</v>
      </c>
      <c r="O265" s="3" t="s">
        <v>803</v>
      </c>
      <c r="AC265" s="1" t="s">
        <v>1639</v>
      </c>
      <c r="AD265" s="5" t="str">
        <f t="shared" si="11"/>
        <v>ListDescArt310_N/A_N/A</v>
      </c>
      <c r="AE265" s="5" t="s">
        <v>1640</v>
      </c>
      <c r="AF265" s="5" t="s">
        <v>35</v>
      </c>
      <c r="AG265" s="33" t="s">
        <v>35</v>
      </c>
      <c r="AH265" s="98" t="s">
        <v>1641</v>
      </c>
      <c r="AI265" s="35">
        <v>2</v>
      </c>
      <c r="AJ265" t="s">
        <v>1667</v>
      </c>
    </row>
    <row r="266" spans="8:36" x14ac:dyDescent="0.25">
      <c r="H266" s="58"/>
      <c r="I266" s="9" t="s">
        <v>244</v>
      </c>
      <c r="J266" s="8" t="s">
        <v>674</v>
      </c>
      <c r="K266" s="16" t="s">
        <v>35</v>
      </c>
      <c r="L266" s="21" t="s">
        <v>443</v>
      </c>
      <c r="M266" s="5" t="s">
        <v>639</v>
      </c>
      <c r="N266" s="12" t="s">
        <v>694</v>
      </c>
      <c r="O266" s="3" t="s">
        <v>803</v>
      </c>
      <c r="AC266" s="5" t="s">
        <v>352</v>
      </c>
      <c r="AD266" s="5" t="str">
        <f t="shared" ref="AD266:AD273" si="12">CONCATENATE(AE266,"_",AF266,"_",AG266)</f>
        <v>ListDescArt082_Muito Baixa_N/A</v>
      </c>
      <c r="AE266" s="5" t="s">
        <v>553</v>
      </c>
      <c r="AF266" s="5" t="s">
        <v>697</v>
      </c>
      <c r="AG266" s="33" t="s">
        <v>35</v>
      </c>
      <c r="AH266" s="91" t="s">
        <v>704</v>
      </c>
      <c r="AI266" s="37">
        <v>0.25</v>
      </c>
      <c r="AJ266" s="66" t="s">
        <v>1142</v>
      </c>
    </row>
    <row r="267" spans="8:36" x14ac:dyDescent="0.25">
      <c r="H267" s="58"/>
      <c r="I267" s="9" t="s">
        <v>245</v>
      </c>
      <c r="J267" s="8" t="s">
        <v>674</v>
      </c>
      <c r="K267" s="16" t="s">
        <v>35</v>
      </c>
      <c r="L267" s="21" t="s">
        <v>444</v>
      </c>
      <c r="M267" s="5" t="s">
        <v>640</v>
      </c>
      <c r="N267" s="12" t="s">
        <v>695</v>
      </c>
      <c r="O267" s="3" t="s">
        <v>803</v>
      </c>
      <c r="AC267" s="3"/>
      <c r="AD267" s="5" t="str">
        <f t="shared" si="12"/>
        <v>ListDescArt082_Baixa_N/A</v>
      </c>
      <c r="AE267" s="5" t="s">
        <v>553</v>
      </c>
      <c r="AF267" s="5" t="s">
        <v>44</v>
      </c>
      <c r="AG267" s="33" t="s">
        <v>35</v>
      </c>
      <c r="AH267" s="91" t="s">
        <v>704</v>
      </c>
      <c r="AI267" s="37">
        <v>0.6</v>
      </c>
      <c r="AJ267" s="9" t="s">
        <v>1143</v>
      </c>
    </row>
    <row r="268" spans="8:36" x14ac:dyDescent="0.25">
      <c r="H268" s="58"/>
      <c r="I268" s="9" t="s">
        <v>246</v>
      </c>
      <c r="J268" s="8" t="s">
        <v>674</v>
      </c>
      <c r="K268" s="16" t="s">
        <v>35</v>
      </c>
      <c r="L268" s="21" t="s">
        <v>445</v>
      </c>
      <c r="M268" s="5" t="s">
        <v>641</v>
      </c>
      <c r="N268" s="5" t="s">
        <v>693</v>
      </c>
      <c r="O268" s="3" t="s">
        <v>803</v>
      </c>
      <c r="AC268" s="3"/>
      <c r="AD268" s="5" t="str">
        <f t="shared" si="12"/>
        <v>ListDescArt082_Média_N/A</v>
      </c>
      <c r="AE268" s="5" t="s">
        <v>553</v>
      </c>
      <c r="AF268" s="5" t="s">
        <v>689</v>
      </c>
      <c r="AG268" s="33" t="s">
        <v>35</v>
      </c>
      <c r="AH268" s="91" t="s">
        <v>704</v>
      </c>
      <c r="AI268" s="37">
        <v>1</v>
      </c>
      <c r="AJ268" s="9" t="s">
        <v>1144</v>
      </c>
    </row>
    <row r="269" spans="8:36" x14ac:dyDescent="0.25">
      <c r="H269" s="58"/>
      <c r="I269" s="9" t="s">
        <v>247</v>
      </c>
      <c r="J269" s="8" t="s">
        <v>674</v>
      </c>
      <c r="K269" s="16" t="s">
        <v>35</v>
      </c>
      <c r="L269" s="21" t="s">
        <v>446</v>
      </c>
      <c r="M269" s="5" t="s">
        <v>642</v>
      </c>
      <c r="N269" s="5" t="s">
        <v>693</v>
      </c>
      <c r="O269" s="3" t="s">
        <v>803</v>
      </c>
      <c r="AC269" s="3"/>
      <c r="AD269" s="5" t="str">
        <f t="shared" si="12"/>
        <v>ListDescArt082_Alta_N/A</v>
      </c>
      <c r="AE269" s="5" t="s">
        <v>553</v>
      </c>
      <c r="AF269" s="5" t="s">
        <v>690</v>
      </c>
      <c r="AG269" s="33" t="s">
        <v>35</v>
      </c>
      <c r="AH269" s="91" t="s">
        <v>704</v>
      </c>
      <c r="AI269" s="37">
        <v>1.25</v>
      </c>
      <c r="AJ269" s="9" t="s">
        <v>1145</v>
      </c>
    </row>
    <row r="270" spans="8:36" x14ac:dyDescent="0.25">
      <c r="H270" s="58"/>
      <c r="I270" s="9" t="s">
        <v>248</v>
      </c>
      <c r="J270" s="8" t="s">
        <v>674</v>
      </c>
      <c r="K270" s="16" t="s">
        <v>35</v>
      </c>
      <c r="L270" s="21" t="s">
        <v>447</v>
      </c>
      <c r="M270" s="5" t="s">
        <v>643</v>
      </c>
      <c r="N270" s="5" t="s">
        <v>693</v>
      </c>
      <c r="O270" s="3" t="s">
        <v>803</v>
      </c>
      <c r="AC270" s="5" t="s">
        <v>353</v>
      </c>
      <c r="AD270" s="5" t="str">
        <f t="shared" si="12"/>
        <v>ListDescArt083_Muito Baixa_N/A</v>
      </c>
      <c r="AE270" s="5" t="s">
        <v>554</v>
      </c>
      <c r="AF270" s="5" t="s">
        <v>697</v>
      </c>
      <c r="AG270" s="33" t="s">
        <v>35</v>
      </c>
      <c r="AH270" s="91" t="s">
        <v>704</v>
      </c>
      <c r="AI270" s="37">
        <v>0.15</v>
      </c>
      <c r="AJ270" s="66" t="s">
        <v>1142</v>
      </c>
    </row>
    <row r="271" spans="8:36" x14ac:dyDescent="0.25">
      <c r="H271" s="58"/>
      <c r="I271" s="9" t="s">
        <v>249</v>
      </c>
      <c r="J271" s="8" t="s">
        <v>674</v>
      </c>
      <c r="K271" s="16" t="s">
        <v>35</v>
      </c>
      <c r="L271" s="21" t="s">
        <v>448</v>
      </c>
      <c r="M271" s="5" t="s">
        <v>644</v>
      </c>
      <c r="N271" s="5" t="s">
        <v>693</v>
      </c>
      <c r="O271" s="3" t="s">
        <v>803</v>
      </c>
      <c r="AC271" s="3"/>
      <c r="AD271" s="5" t="str">
        <f t="shared" si="12"/>
        <v>ListDescArt083_Baixa_N/A</v>
      </c>
      <c r="AE271" s="5" t="s">
        <v>554</v>
      </c>
      <c r="AF271" s="5" t="s">
        <v>44</v>
      </c>
      <c r="AG271" s="33" t="s">
        <v>35</v>
      </c>
      <c r="AH271" s="91" t="s">
        <v>704</v>
      </c>
      <c r="AI271" s="37">
        <v>0.3</v>
      </c>
      <c r="AJ271" s="9" t="s">
        <v>1143</v>
      </c>
    </row>
    <row r="272" spans="8:36" x14ac:dyDescent="0.25">
      <c r="H272" s="58"/>
      <c r="I272" s="9" t="s">
        <v>250</v>
      </c>
      <c r="J272" s="8" t="s">
        <v>674</v>
      </c>
      <c r="K272" s="16" t="s">
        <v>35</v>
      </c>
      <c r="L272" s="21" t="s">
        <v>449</v>
      </c>
      <c r="M272" s="5" t="s">
        <v>645</v>
      </c>
      <c r="N272" s="5" t="s">
        <v>693</v>
      </c>
      <c r="O272" s="3" t="s">
        <v>803</v>
      </c>
      <c r="AC272" s="3"/>
      <c r="AD272" s="5" t="str">
        <f t="shared" si="12"/>
        <v>ListDescArt083_Média_N/A</v>
      </c>
      <c r="AE272" s="5" t="s">
        <v>554</v>
      </c>
      <c r="AF272" s="5" t="s">
        <v>689</v>
      </c>
      <c r="AG272" s="33" t="s">
        <v>35</v>
      </c>
      <c r="AH272" s="91" t="s">
        <v>704</v>
      </c>
      <c r="AI272" s="37">
        <v>0.5</v>
      </c>
      <c r="AJ272" s="9" t="s">
        <v>1144</v>
      </c>
    </row>
    <row r="273" spans="8:36" x14ac:dyDescent="0.25">
      <c r="H273" s="58"/>
      <c r="I273" s="9" t="s">
        <v>251</v>
      </c>
      <c r="J273" s="8" t="s">
        <v>674</v>
      </c>
      <c r="K273" s="16" t="s">
        <v>35</v>
      </c>
      <c r="L273" s="21" t="s">
        <v>450</v>
      </c>
      <c r="M273" s="5" t="s">
        <v>646</v>
      </c>
      <c r="N273" s="5" t="s">
        <v>693</v>
      </c>
      <c r="O273" s="3" t="s">
        <v>803</v>
      </c>
      <c r="AC273" s="3"/>
      <c r="AD273" s="5" t="str">
        <f t="shared" si="12"/>
        <v>ListDescArt083_Alta_N/A</v>
      </c>
      <c r="AE273" s="5" t="s">
        <v>554</v>
      </c>
      <c r="AF273" s="5" t="s">
        <v>690</v>
      </c>
      <c r="AG273" s="33" t="s">
        <v>35</v>
      </c>
      <c r="AH273" s="91" t="s">
        <v>704</v>
      </c>
      <c r="AI273" s="37">
        <v>0.65</v>
      </c>
      <c r="AJ273" s="9" t="s">
        <v>1145</v>
      </c>
    </row>
    <row r="274" spans="8:36" x14ac:dyDescent="0.25">
      <c r="H274" s="58"/>
      <c r="I274" s="9" t="s">
        <v>252</v>
      </c>
      <c r="J274" s="8" t="s">
        <v>674</v>
      </c>
      <c r="K274" s="16" t="s">
        <v>35</v>
      </c>
      <c r="L274" s="21" t="s">
        <v>451</v>
      </c>
      <c r="M274" s="5" t="s">
        <v>647</v>
      </c>
      <c r="N274" s="12" t="s">
        <v>695</v>
      </c>
      <c r="O274" s="3" t="s">
        <v>803</v>
      </c>
      <c r="AC274" s="5" t="s">
        <v>354</v>
      </c>
      <c r="AD274" s="5" t="str">
        <f t="shared" ref="AD274:AD290" si="13">CONCATENATE(AE274,"_",AF274,"_",AG274)</f>
        <v>ListDescArt084_N/A_N/A</v>
      </c>
      <c r="AE274" s="5" t="s">
        <v>555</v>
      </c>
      <c r="AF274" s="5" t="s">
        <v>35</v>
      </c>
      <c r="AG274" s="33" t="s">
        <v>35</v>
      </c>
      <c r="AH274" s="91" t="s">
        <v>898</v>
      </c>
      <c r="AI274" s="37">
        <v>0.5</v>
      </c>
      <c r="AJ274" s="66" t="s">
        <v>897</v>
      </c>
    </row>
    <row r="275" spans="8:36" x14ac:dyDescent="0.25">
      <c r="H275" s="58"/>
      <c r="I275" s="9" t="s">
        <v>253</v>
      </c>
      <c r="J275" s="8" t="s">
        <v>674</v>
      </c>
      <c r="K275" s="16" t="s">
        <v>35</v>
      </c>
      <c r="L275" s="21" t="s">
        <v>452</v>
      </c>
      <c r="M275" s="5" t="s">
        <v>648</v>
      </c>
      <c r="N275" s="5" t="s">
        <v>693</v>
      </c>
      <c r="O275" s="3" t="s">
        <v>803</v>
      </c>
      <c r="AC275" s="5" t="s">
        <v>355</v>
      </c>
      <c r="AD275" s="5" t="str">
        <f t="shared" si="13"/>
        <v>ListDescArt085_Baixa_N/A</v>
      </c>
      <c r="AE275" s="5" t="s">
        <v>556</v>
      </c>
      <c r="AF275" s="5" t="s">
        <v>44</v>
      </c>
      <c r="AG275" s="33" t="s">
        <v>35</v>
      </c>
      <c r="AH275" s="91" t="s">
        <v>891</v>
      </c>
      <c r="AI275" s="37">
        <v>2</v>
      </c>
      <c r="AJ275" s="66" t="s">
        <v>899</v>
      </c>
    </row>
    <row r="276" spans="8:36" x14ac:dyDescent="0.25">
      <c r="H276" s="58"/>
      <c r="I276" s="9" t="s">
        <v>254</v>
      </c>
      <c r="J276" s="8" t="s">
        <v>674</v>
      </c>
      <c r="K276" s="16" t="s">
        <v>35</v>
      </c>
      <c r="L276" s="21" t="s">
        <v>453</v>
      </c>
      <c r="M276" s="5" t="s">
        <v>649</v>
      </c>
      <c r="N276" s="5" t="s">
        <v>693</v>
      </c>
      <c r="O276" s="3" t="s">
        <v>803</v>
      </c>
      <c r="AC276" s="5"/>
      <c r="AD276" s="5" t="str">
        <f t="shared" si="13"/>
        <v>ListDescArt085_Média_N/A</v>
      </c>
      <c r="AE276" s="5" t="s">
        <v>556</v>
      </c>
      <c r="AF276" s="5" t="s">
        <v>689</v>
      </c>
      <c r="AG276" s="33" t="s">
        <v>35</v>
      </c>
      <c r="AH276" s="91" t="s">
        <v>891</v>
      </c>
      <c r="AI276" s="37">
        <v>4</v>
      </c>
      <c r="AJ276" s="66" t="s">
        <v>900</v>
      </c>
    </row>
    <row r="277" spans="8:36" x14ac:dyDescent="0.25">
      <c r="H277" s="58"/>
      <c r="I277" s="9" t="s">
        <v>255</v>
      </c>
      <c r="J277" s="8" t="s">
        <v>674</v>
      </c>
      <c r="K277" s="16" t="s">
        <v>35</v>
      </c>
      <c r="L277" s="21" t="s">
        <v>454</v>
      </c>
      <c r="M277" s="5" t="s">
        <v>650</v>
      </c>
      <c r="N277" s="5" t="s">
        <v>693</v>
      </c>
      <c r="O277" s="3" t="s">
        <v>803</v>
      </c>
      <c r="AC277" s="5"/>
      <c r="AD277" s="5" t="str">
        <f t="shared" si="13"/>
        <v>ListDescArt085_Alta_N/A</v>
      </c>
      <c r="AE277" s="5" t="s">
        <v>556</v>
      </c>
      <c r="AF277" s="5" t="s">
        <v>690</v>
      </c>
      <c r="AG277" s="33" t="s">
        <v>35</v>
      </c>
      <c r="AH277" s="91" t="s">
        <v>891</v>
      </c>
      <c r="AI277" s="37">
        <v>8</v>
      </c>
      <c r="AJ277" s="66" t="s">
        <v>901</v>
      </c>
    </row>
    <row r="278" spans="8:36" x14ac:dyDescent="0.25">
      <c r="H278" s="58"/>
      <c r="I278" s="9" t="s">
        <v>256</v>
      </c>
      <c r="J278" s="8" t="s">
        <v>674</v>
      </c>
      <c r="K278" s="16" t="s">
        <v>35</v>
      </c>
      <c r="L278" s="21" t="s">
        <v>455</v>
      </c>
      <c r="M278" s="5" t="s">
        <v>651</v>
      </c>
      <c r="N278" s="5" t="s">
        <v>693</v>
      </c>
      <c r="O278" s="3" t="s">
        <v>803</v>
      </c>
      <c r="AC278" s="5" t="s">
        <v>356</v>
      </c>
      <c r="AD278" s="5" t="str">
        <f t="shared" si="13"/>
        <v>ListDescArt086_Baixa_N/A</v>
      </c>
      <c r="AE278" s="5" t="s">
        <v>557</v>
      </c>
      <c r="AF278" s="5" t="s">
        <v>44</v>
      </c>
      <c r="AG278" s="33" t="s">
        <v>35</v>
      </c>
      <c r="AH278" s="91" t="s">
        <v>891</v>
      </c>
      <c r="AI278" s="37">
        <v>1</v>
      </c>
      <c r="AJ278" s="66" t="s">
        <v>899</v>
      </c>
    </row>
    <row r="279" spans="8:36" x14ac:dyDescent="0.25">
      <c r="H279" s="58"/>
      <c r="I279" s="9" t="s">
        <v>257</v>
      </c>
      <c r="J279" s="8" t="s">
        <v>674</v>
      </c>
      <c r="K279" s="16" t="s">
        <v>35</v>
      </c>
      <c r="L279" s="21" t="s">
        <v>456</v>
      </c>
      <c r="M279" s="5" t="s">
        <v>652</v>
      </c>
      <c r="N279" s="12" t="s">
        <v>694</v>
      </c>
      <c r="O279" s="3" t="s">
        <v>803</v>
      </c>
      <c r="AC279" s="5"/>
      <c r="AD279" s="5" t="str">
        <f t="shared" si="13"/>
        <v>ListDescArt086_Média_N/A</v>
      </c>
      <c r="AE279" s="5" t="s">
        <v>557</v>
      </c>
      <c r="AF279" s="5" t="s">
        <v>689</v>
      </c>
      <c r="AG279" s="33" t="s">
        <v>35</v>
      </c>
      <c r="AH279" s="91" t="s">
        <v>891</v>
      </c>
      <c r="AI279" s="37">
        <v>2</v>
      </c>
      <c r="AJ279" s="66" t="s">
        <v>900</v>
      </c>
    </row>
    <row r="280" spans="8:36" x14ac:dyDescent="0.25">
      <c r="H280" s="58" t="s">
        <v>114</v>
      </c>
      <c r="I280" s="8" t="s">
        <v>258</v>
      </c>
      <c r="J280" s="8" t="s">
        <v>679</v>
      </c>
      <c r="K280" s="5" t="s">
        <v>342</v>
      </c>
      <c r="L280" s="21" t="s">
        <v>458</v>
      </c>
      <c r="M280" s="5" t="s">
        <v>653</v>
      </c>
      <c r="N280" s="5" t="s">
        <v>693</v>
      </c>
      <c r="O280" s="3" t="s">
        <v>803</v>
      </c>
      <c r="AC280" s="5"/>
      <c r="AD280" s="5" t="str">
        <f t="shared" si="13"/>
        <v>ListDescArt086_Alta_N/A</v>
      </c>
      <c r="AE280" s="5" t="s">
        <v>557</v>
      </c>
      <c r="AF280" s="5" t="s">
        <v>690</v>
      </c>
      <c r="AG280" s="33" t="s">
        <v>35</v>
      </c>
      <c r="AH280" s="91" t="s">
        <v>891</v>
      </c>
      <c r="AI280" s="37">
        <v>4</v>
      </c>
      <c r="AJ280" s="66" t="s">
        <v>901</v>
      </c>
    </row>
    <row r="281" spans="8:36" x14ac:dyDescent="0.25">
      <c r="H281" s="58"/>
      <c r="I281" s="8" t="s">
        <v>259</v>
      </c>
      <c r="J281" s="8" t="s">
        <v>679</v>
      </c>
      <c r="K281" s="5" t="s">
        <v>342</v>
      </c>
      <c r="L281" s="20" t="s">
        <v>459</v>
      </c>
      <c r="M281" s="5" t="s">
        <v>654</v>
      </c>
      <c r="N281" s="5" t="s">
        <v>693</v>
      </c>
      <c r="O281" s="3" t="s">
        <v>803</v>
      </c>
      <c r="AC281" s="5" t="s">
        <v>357</v>
      </c>
      <c r="AD281" s="5" t="str">
        <f t="shared" si="13"/>
        <v>ListDescArt087_N/A_N/A</v>
      </c>
      <c r="AE281" s="5" t="s">
        <v>558</v>
      </c>
      <c r="AF281" s="5" t="s">
        <v>35</v>
      </c>
      <c r="AG281" s="33" t="s">
        <v>35</v>
      </c>
      <c r="AH281" s="91" t="s">
        <v>896</v>
      </c>
      <c r="AI281" s="37">
        <v>10</v>
      </c>
      <c r="AJ281" s="66" t="s">
        <v>902</v>
      </c>
    </row>
    <row r="282" spans="8:36" x14ac:dyDescent="0.25">
      <c r="H282" s="58"/>
      <c r="I282" s="8" t="s">
        <v>260</v>
      </c>
      <c r="J282" s="8" t="s">
        <v>679</v>
      </c>
      <c r="K282" s="5" t="s">
        <v>342</v>
      </c>
      <c r="L282" s="21" t="s">
        <v>460</v>
      </c>
      <c r="M282" s="5" t="s">
        <v>655</v>
      </c>
      <c r="N282" s="5" t="s">
        <v>693</v>
      </c>
      <c r="O282" s="3" t="s">
        <v>803</v>
      </c>
      <c r="AC282" s="5" t="s">
        <v>358</v>
      </c>
      <c r="AD282" s="5" t="str">
        <f t="shared" si="13"/>
        <v>ListDescArt088_Baixa_N/A</v>
      </c>
      <c r="AE282" s="5" t="s">
        <v>559</v>
      </c>
      <c r="AF282" s="5" t="s">
        <v>44</v>
      </c>
      <c r="AG282" s="33" t="s">
        <v>35</v>
      </c>
      <c r="AH282" s="91" t="s">
        <v>891</v>
      </c>
      <c r="AI282" s="37">
        <v>0.5</v>
      </c>
      <c r="AJ282" s="66" t="s">
        <v>903</v>
      </c>
    </row>
    <row r="283" spans="8:36" x14ac:dyDescent="0.25">
      <c r="H283" s="58"/>
      <c r="I283" s="8" t="s">
        <v>1423</v>
      </c>
      <c r="J283" s="8" t="s">
        <v>679</v>
      </c>
      <c r="K283" s="5" t="s">
        <v>342</v>
      </c>
      <c r="L283" s="21" t="s">
        <v>1421</v>
      </c>
      <c r="M283" s="5" t="s">
        <v>1424</v>
      </c>
      <c r="N283" s="5" t="s">
        <v>693</v>
      </c>
      <c r="O283" s="3" t="s">
        <v>803</v>
      </c>
      <c r="AC283" s="5"/>
      <c r="AD283" s="5" t="str">
        <f t="shared" si="13"/>
        <v>ListDescArt088_Alta_N/A</v>
      </c>
      <c r="AE283" s="5" t="s">
        <v>559</v>
      </c>
      <c r="AF283" s="5" t="s">
        <v>690</v>
      </c>
      <c r="AG283" s="33" t="s">
        <v>35</v>
      </c>
      <c r="AH283" s="91" t="s">
        <v>891</v>
      </c>
      <c r="AI283" s="37">
        <v>1</v>
      </c>
      <c r="AJ283" s="66" t="s">
        <v>904</v>
      </c>
    </row>
    <row r="284" spans="8:36" x14ac:dyDescent="0.25">
      <c r="H284" s="58"/>
      <c r="I284" s="8" t="s">
        <v>1426</v>
      </c>
      <c r="J284" s="8" t="s">
        <v>674</v>
      </c>
      <c r="K284" s="18" t="s">
        <v>35</v>
      </c>
      <c r="L284" s="21" t="s">
        <v>1422</v>
      </c>
      <c r="M284" s="5" t="s">
        <v>1425</v>
      </c>
      <c r="N284" s="5" t="s">
        <v>693</v>
      </c>
      <c r="O284" s="3" t="s">
        <v>803</v>
      </c>
      <c r="AC284" s="5" t="s">
        <v>359</v>
      </c>
      <c r="AD284" s="5" t="str">
        <f t="shared" si="13"/>
        <v>ListDescArt089_Baixa_N/A</v>
      </c>
      <c r="AE284" s="5" t="s">
        <v>560</v>
      </c>
      <c r="AF284" s="5" t="s">
        <v>44</v>
      </c>
      <c r="AG284" s="33" t="s">
        <v>35</v>
      </c>
      <c r="AH284" s="91" t="s">
        <v>891</v>
      </c>
      <c r="AI284" s="37">
        <v>0.25</v>
      </c>
      <c r="AJ284" s="66" t="s">
        <v>903</v>
      </c>
    </row>
    <row r="285" spans="8:36" x14ac:dyDescent="0.25">
      <c r="H285" s="3"/>
      <c r="I285" s="8" t="s">
        <v>1472</v>
      </c>
      <c r="J285" s="8" t="s">
        <v>674</v>
      </c>
      <c r="K285" s="18" t="s">
        <v>35</v>
      </c>
      <c r="L285" s="21" t="s">
        <v>1473</v>
      </c>
      <c r="M285" s="5" t="s">
        <v>1474</v>
      </c>
      <c r="N285" s="5" t="s">
        <v>693</v>
      </c>
      <c r="O285" s="3" t="s">
        <v>803</v>
      </c>
      <c r="AC285" s="5"/>
      <c r="AD285" s="5" t="str">
        <f t="shared" si="13"/>
        <v>ListDescArt089_Alta_N/A</v>
      </c>
      <c r="AE285" s="5" t="s">
        <v>560</v>
      </c>
      <c r="AF285" s="5" t="s">
        <v>690</v>
      </c>
      <c r="AG285" s="33" t="s">
        <v>35</v>
      </c>
      <c r="AH285" s="91" t="s">
        <v>891</v>
      </c>
      <c r="AI285" s="37">
        <v>0.5</v>
      </c>
      <c r="AJ285" s="66" t="s">
        <v>904</v>
      </c>
    </row>
    <row r="286" spans="8:36" x14ac:dyDescent="0.25">
      <c r="H286" s="3"/>
      <c r="I286" s="8" t="s">
        <v>1477</v>
      </c>
      <c r="J286" s="8" t="s">
        <v>674</v>
      </c>
      <c r="K286" s="18" t="s">
        <v>35</v>
      </c>
      <c r="L286" s="21" t="s">
        <v>1478</v>
      </c>
      <c r="M286" s="5" t="s">
        <v>1482</v>
      </c>
      <c r="N286" s="5" t="s">
        <v>693</v>
      </c>
      <c r="O286" s="3" t="s">
        <v>803</v>
      </c>
      <c r="AC286" s="5" t="s">
        <v>360</v>
      </c>
      <c r="AD286" s="5" t="str">
        <f t="shared" si="13"/>
        <v>ListDescArt090_N/A_N/A</v>
      </c>
      <c r="AE286" s="5" t="s">
        <v>561</v>
      </c>
      <c r="AF286" s="5" t="s">
        <v>35</v>
      </c>
      <c r="AG286" s="33" t="s">
        <v>35</v>
      </c>
      <c r="AH286" s="91" t="s">
        <v>896</v>
      </c>
      <c r="AI286" s="37">
        <v>2</v>
      </c>
      <c r="AJ286" s="66" t="s">
        <v>905</v>
      </c>
    </row>
    <row r="287" spans="8:36" x14ac:dyDescent="0.25">
      <c r="H287" s="3"/>
      <c r="I287" s="8" t="s">
        <v>1486</v>
      </c>
      <c r="J287" s="8" t="s">
        <v>674</v>
      </c>
      <c r="K287" s="18" t="s">
        <v>35</v>
      </c>
      <c r="L287" s="21" t="s">
        <v>1479</v>
      </c>
      <c r="M287" s="5" t="s">
        <v>1483</v>
      </c>
      <c r="N287" s="5" t="s">
        <v>693</v>
      </c>
      <c r="O287" s="3" t="s">
        <v>803</v>
      </c>
      <c r="AC287" s="5" t="s">
        <v>1148</v>
      </c>
      <c r="AD287" s="5" t="str">
        <f t="shared" si="13"/>
        <v>ListDescArt213_Muito Baixa_N/A</v>
      </c>
      <c r="AE287" s="5" t="s">
        <v>1154</v>
      </c>
      <c r="AF287" s="5" t="s">
        <v>697</v>
      </c>
      <c r="AG287" s="33" t="s">
        <v>35</v>
      </c>
      <c r="AH287" s="91" t="s">
        <v>704</v>
      </c>
      <c r="AI287" s="37">
        <v>0.25</v>
      </c>
      <c r="AJ287" s="66" t="s">
        <v>1142</v>
      </c>
    </row>
    <row r="288" spans="8:36" x14ac:dyDescent="0.25">
      <c r="H288" s="3"/>
      <c r="I288" s="8" t="s">
        <v>1487</v>
      </c>
      <c r="J288" s="8" t="s">
        <v>674</v>
      </c>
      <c r="K288" s="18" t="s">
        <v>35</v>
      </c>
      <c r="L288" s="21" t="s">
        <v>1480</v>
      </c>
      <c r="M288" s="5" t="s">
        <v>1484</v>
      </c>
      <c r="N288" s="5" t="s">
        <v>693</v>
      </c>
      <c r="O288" s="3" t="s">
        <v>803</v>
      </c>
      <c r="AC288" s="3"/>
      <c r="AD288" s="5" t="str">
        <f t="shared" si="13"/>
        <v>ListDescArt213_Baixa_N/A</v>
      </c>
      <c r="AE288" s="5" t="s">
        <v>1154</v>
      </c>
      <c r="AF288" s="5" t="s">
        <v>44</v>
      </c>
      <c r="AG288" s="33" t="s">
        <v>35</v>
      </c>
      <c r="AH288" s="91" t="s">
        <v>704</v>
      </c>
      <c r="AI288" s="37">
        <v>0.6</v>
      </c>
      <c r="AJ288" s="9" t="s">
        <v>1143</v>
      </c>
    </row>
    <row r="289" spans="8:36" x14ac:dyDescent="0.25">
      <c r="H289" s="3"/>
      <c r="I289" s="8" t="s">
        <v>1488</v>
      </c>
      <c r="J289" s="8" t="s">
        <v>674</v>
      </c>
      <c r="K289" s="18" t="s">
        <v>35</v>
      </c>
      <c r="L289" s="21" t="s">
        <v>1481</v>
      </c>
      <c r="M289" s="5" t="s">
        <v>1485</v>
      </c>
      <c r="N289" s="5" t="s">
        <v>693</v>
      </c>
      <c r="O289" s="3" t="s">
        <v>803</v>
      </c>
      <c r="AC289" s="3"/>
      <c r="AD289" s="5" t="str">
        <f t="shared" si="13"/>
        <v>ListDescArt213_Média_N/A</v>
      </c>
      <c r="AE289" s="5" t="s">
        <v>1154</v>
      </c>
      <c r="AF289" s="5" t="s">
        <v>689</v>
      </c>
      <c r="AG289" s="33" t="s">
        <v>35</v>
      </c>
      <c r="AH289" s="91" t="s">
        <v>704</v>
      </c>
      <c r="AI289" s="37">
        <v>1</v>
      </c>
      <c r="AJ289" s="9" t="s">
        <v>1144</v>
      </c>
    </row>
    <row r="290" spans="8:36" x14ac:dyDescent="0.25">
      <c r="H290" s="3"/>
      <c r="I290" t="s">
        <v>1852</v>
      </c>
      <c r="J290" s="8" t="s">
        <v>674</v>
      </c>
      <c r="K290" s="18" t="s">
        <v>35</v>
      </c>
      <c r="L290" s="99" t="s">
        <v>1853</v>
      </c>
      <c r="M290" s="56" t="s">
        <v>1854</v>
      </c>
      <c r="N290" s="5" t="s">
        <v>693</v>
      </c>
      <c r="O290" s="3" t="s">
        <v>803</v>
      </c>
      <c r="AC290" s="3"/>
      <c r="AD290" s="5" t="str">
        <f t="shared" si="13"/>
        <v>ListDescArt213_Alta_N/A</v>
      </c>
      <c r="AE290" s="5" t="s">
        <v>1154</v>
      </c>
      <c r="AF290" s="5" t="s">
        <v>690</v>
      </c>
      <c r="AG290" s="33" t="s">
        <v>35</v>
      </c>
      <c r="AH290" s="91" t="s">
        <v>704</v>
      </c>
      <c r="AI290" s="37">
        <v>1.25</v>
      </c>
      <c r="AJ290" s="9" t="s">
        <v>1145</v>
      </c>
    </row>
    <row r="291" spans="8:36" x14ac:dyDescent="0.25">
      <c r="H291" s="52" t="s">
        <v>1190</v>
      </c>
      <c r="I291" s="8" t="s">
        <v>1191</v>
      </c>
      <c r="J291" s="8" t="s">
        <v>682</v>
      </c>
      <c r="K291" s="17" t="s">
        <v>405</v>
      </c>
      <c r="L291" s="21" t="s">
        <v>1206</v>
      </c>
      <c r="M291" s="5" t="s">
        <v>1199</v>
      </c>
      <c r="N291" s="5" t="s">
        <v>694</v>
      </c>
      <c r="O291" s="5" t="s">
        <v>803</v>
      </c>
      <c r="AC291" s="5" t="s">
        <v>1149</v>
      </c>
      <c r="AD291" s="5" t="str">
        <f t="shared" ref="AD291:AD295" si="14">CONCATENATE(AE291,"_",AF291,"_",AG291)</f>
        <v>ListDescArt214_Muito Baixa_N/A</v>
      </c>
      <c r="AE291" s="5" t="s">
        <v>1155</v>
      </c>
      <c r="AF291" s="5" t="s">
        <v>697</v>
      </c>
      <c r="AG291" s="33" t="s">
        <v>35</v>
      </c>
      <c r="AH291" s="91" t="s">
        <v>704</v>
      </c>
      <c r="AI291" s="37">
        <v>0.15</v>
      </c>
      <c r="AJ291" s="66" t="s">
        <v>1142</v>
      </c>
    </row>
    <row r="292" spans="8:36" x14ac:dyDescent="0.25">
      <c r="H292" s="52"/>
      <c r="I292" s="8" t="s">
        <v>1192</v>
      </c>
      <c r="J292" s="8" t="s">
        <v>682</v>
      </c>
      <c r="K292" s="17" t="s">
        <v>405</v>
      </c>
      <c r="L292" s="21" t="s">
        <v>1207</v>
      </c>
      <c r="M292" s="5" t="s">
        <v>1200</v>
      </c>
      <c r="N292" s="5" t="s">
        <v>694</v>
      </c>
      <c r="O292" s="5" t="s">
        <v>803</v>
      </c>
      <c r="AC292" s="3"/>
      <c r="AD292" s="5" t="str">
        <f t="shared" si="14"/>
        <v>ListDescArt214_Baixa_N/A</v>
      </c>
      <c r="AE292" s="5" t="s">
        <v>1155</v>
      </c>
      <c r="AF292" s="5" t="s">
        <v>44</v>
      </c>
      <c r="AG292" s="33" t="s">
        <v>35</v>
      </c>
      <c r="AH292" s="91" t="s">
        <v>704</v>
      </c>
      <c r="AI292" s="37">
        <v>0.3</v>
      </c>
      <c r="AJ292" s="9" t="s">
        <v>1143</v>
      </c>
    </row>
    <row r="293" spans="8:36" x14ac:dyDescent="0.25">
      <c r="H293" s="52"/>
      <c r="I293" s="8" t="s">
        <v>1193</v>
      </c>
      <c r="J293" s="8" t="s">
        <v>682</v>
      </c>
      <c r="K293" s="17" t="s">
        <v>405</v>
      </c>
      <c r="L293" s="21" t="s">
        <v>1208</v>
      </c>
      <c r="M293" s="5" t="s">
        <v>1201</v>
      </c>
      <c r="N293" s="5" t="s">
        <v>694</v>
      </c>
      <c r="O293" s="5" t="s">
        <v>803</v>
      </c>
      <c r="AC293" s="3"/>
      <c r="AD293" s="5" t="str">
        <f t="shared" si="14"/>
        <v>ListDescArt214_Média_N/A</v>
      </c>
      <c r="AE293" s="5" t="s">
        <v>1155</v>
      </c>
      <c r="AF293" s="5" t="s">
        <v>689</v>
      </c>
      <c r="AG293" s="33" t="s">
        <v>35</v>
      </c>
      <c r="AH293" s="91" t="s">
        <v>704</v>
      </c>
      <c r="AI293" s="37">
        <v>0.5</v>
      </c>
      <c r="AJ293" s="9" t="s">
        <v>1144</v>
      </c>
    </row>
    <row r="294" spans="8:36" x14ac:dyDescent="0.25">
      <c r="H294" s="52"/>
      <c r="I294" s="8" t="s">
        <v>1194</v>
      </c>
      <c r="J294" s="8" t="s">
        <v>682</v>
      </c>
      <c r="K294" s="17" t="s">
        <v>405</v>
      </c>
      <c r="L294" s="21" t="s">
        <v>1209</v>
      </c>
      <c r="M294" s="5" t="s">
        <v>1202</v>
      </c>
      <c r="N294" s="5" t="s">
        <v>694</v>
      </c>
      <c r="O294" s="5" t="s">
        <v>803</v>
      </c>
      <c r="AC294" s="3"/>
      <c r="AD294" s="5" t="str">
        <f t="shared" si="14"/>
        <v>ListDescArt214_Alta_N/A</v>
      </c>
      <c r="AE294" s="5" t="s">
        <v>1155</v>
      </c>
      <c r="AF294" s="5" t="s">
        <v>690</v>
      </c>
      <c r="AG294" s="33" t="s">
        <v>35</v>
      </c>
      <c r="AH294" s="91" t="s">
        <v>704</v>
      </c>
      <c r="AI294" s="37">
        <v>0.65</v>
      </c>
      <c r="AJ294" s="9" t="s">
        <v>1145</v>
      </c>
    </row>
    <row r="295" spans="8:36" x14ac:dyDescent="0.25">
      <c r="H295" s="52"/>
      <c r="I295" s="8" t="s">
        <v>1195</v>
      </c>
      <c r="J295" s="8" t="s">
        <v>682</v>
      </c>
      <c r="K295" s="17" t="s">
        <v>405</v>
      </c>
      <c r="L295" s="21" t="s">
        <v>1210</v>
      </c>
      <c r="M295" s="5" t="s">
        <v>1203</v>
      </c>
      <c r="N295" s="5" t="s">
        <v>694</v>
      </c>
      <c r="O295" s="5" t="s">
        <v>803</v>
      </c>
      <c r="AC295" s="5" t="s">
        <v>1150</v>
      </c>
      <c r="AD295" s="5" t="str">
        <f t="shared" si="14"/>
        <v>ListDescArt215_N/A_N/A</v>
      </c>
      <c r="AE295" s="5" t="s">
        <v>1156</v>
      </c>
      <c r="AF295" s="5" t="s">
        <v>35</v>
      </c>
      <c r="AG295" s="33" t="s">
        <v>35</v>
      </c>
      <c r="AH295" s="91" t="s">
        <v>898</v>
      </c>
      <c r="AI295" s="37">
        <v>0.5</v>
      </c>
      <c r="AJ295" s="8" t="s">
        <v>1157</v>
      </c>
    </row>
    <row r="296" spans="8:36" x14ac:dyDescent="0.25">
      <c r="H296" s="52"/>
      <c r="I296" s="8" t="s">
        <v>1196</v>
      </c>
      <c r="J296" s="8" t="s">
        <v>682</v>
      </c>
      <c r="K296" s="17" t="s">
        <v>405</v>
      </c>
      <c r="L296" s="21" t="s">
        <v>1211</v>
      </c>
      <c r="M296" s="5" t="s">
        <v>1204</v>
      </c>
      <c r="N296" s="5" t="s">
        <v>694</v>
      </c>
      <c r="O296" s="5" t="s">
        <v>803</v>
      </c>
      <c r="AC296" s="5" t="s">
        <v>361</v>
      </c>
      <c r="AD296" s="5" t="str">
        <f t="shared" ref="AD296:AD307" si="15">CONCATENATE(AE296,"_",AF296,"_",AG296)</f>
        <v>ListDescArt091_N/A_N/A</v>
      </c>
      <c r="AE296" s="5" t="s">
        <v>562</v>
      </c>
      <c r="AF296" s="5" t="s">
        <v>35</v>
      </c>
      <c r="AG296" s="33" t="s">
        <v>35</v>
      </c>
      <c r="AH296" s="91" t="s">
        <v>906</v>
      </c>
      <c r="AI296" s="37">
        <v>10</v>
      </c>
      <c r="AJ296" s="66" t="s">
        <v>907</v>
      </c>
    </row>
    <row r="297" spans="8:36" x14ac:dyDescent="0.25">
      <c r="H297" s="52"/>
      <c r="I297" s="8" t="s">
        <v>1197</v>
      </c>
      <c r="J297" s="8" t="s">
        <v>682</v>
      </c>
      <c r="K297" s="17" t="s">
        <v>405</v>
      </c>
      <c r="L297" s="21" t="s">
        <v>1212</v>
      </c>
      <c r="M297" s="5" t="s">
        <v>1205</v>
      </c>
      <c r="N297" s="5" t="s">
        <v>694</v>
      </c>
      <c r="O297" s="5" t="s">
        <v>803</v>
      </c>
      <c r="AC297" s="5" t="s">
        <v>362</v>
      </c>
      <c r="AD297" s="5" t="str">
        <f t="shared" si="15"/>
        <v>ListDescArt092_N/A_N/A</v>
      </c>
      <c r="AE297" s="5" t="s">
        <v>563</v>
      </c>
      <c r="AF297" s="5" t="s">
        <v>35</v>
      </c>
      <c r="AG297" s="33" t="s">
        <v>35</v>
      </c>
      <c r="AH297" s="91" t="s">
        <v>906</v>
      </c>
      <c r="AI297" s="37">
        <v>4</v>
      </c>
      <c r="AJ297" s="66" t="s">
        <v>908</v>
      </c>
    </row>
    <row r="298" spans="8:36" x14ac:dyDescent="0.25">
      <c r="H298" s="52"/>
      <c r="I298" s="8" t="s">
        <v>1198</v>
      </c>
      <c r="J298" s="8" t="s">
        <v>682</v>
      </c>
      <c r="K298" s="17" t="s">
        <v>405</v>
      </c>
      <c r="L298" s="21" t="s">
        <v>1213</v>
      </c>
      <c r="M298" s="5" t="s">
        <v>1234</v>
      </c>
      <c r="N298" s="5" t="s">
        <v>695</v>
      </c>
      <c r="O298" s="5" t="s">
        <v>803</v>
      </c>
      <c r="AC298" s="5" t="s">
        <v>363</v>
      </c>
      <c r="AD298" s="5" t="str">
        <f t="shared" si="15"/>
        <v>ListDescArt093_N/A_N/A</v>
      </c>
      <c r="AE298" s="5" t="s">
        <v>564</v>
      </c>
      <c r="AF298" s="5" t="s">
        <v>35</v>
      </c>
      <c r="AG298" s="33" t="s">
        <v>35</v>
      </c>
      <c r="AH298" s="91" t="s">
        <v>906</v>
      </c>
      <c r="AI298" s="37">
        <v>10</v>
      </c>
      <c r="AJ298" s="66" t="s">
        <v>909</v>
      </c>
    </row>
    <row r="299" spans="8:36" x14ac:dyDescent="0.25">
      <c r="H299" s="3"/>
      <c r="I299" s="13" t="s">
        <v>1594</v>
      </c>
      <c r="J299" s="8" t="s">
        <v>682</v>
      </c>
      <c r="K299" s="17" t="s">
        <v>405</v>
      </c>
      <c r="L299" s="21" t="s">
        <v>1602</v>
      </c>
      <c r="M299" s="5" t="s">
        <v>1610</v>
      </c>
      <c r="N299" s="5" t="s">
        <v>694</v>
      </c>
      <c r="O299" s="5" t="s">
        <v>803</v>
      </c>
      <c r="AC299" s="5" t="s">
        <v>364</v>
      </c>
      <c r="AD299" s="5" t="str">
        <f t="shared" si="15"/>
        <v>ListDescArt094_N/A_N/A</v>
      </c>
      <c r="AE299" s="5" t="s">
        <v>565</v>
      </c>
      <c r="AF299" s="5" t="s">
        <v>35</v>
      </c>
      <c r="AG299" s="33" t="s">
        <v>35</v>
      </c>
      <c r="AH299" s="91" t="s">
        <v>906</v>
      </c>
      <c r="AI299" s="37">
        <v>4</v>
      </c>
      <c r="AJ299" s="66" t="s">
        <v>910</v>
      </c>
    </row>
    <row r="300" spans="8:36" x14ac:dyDescent="0.25">
      <c r="H300" s="3"/>
      <c r="I300" s="8" t="s">
        <v>1595</v>
      </c>
      <c r="J300" s="8" t="s">
        <v>682</v>
      </c>
      <c r="K300" s="17" t="s">
        <v>405</v>
      </c>
      <c r="L300" s="21" t="s">
        <v>1603</v>
      </c>
      <c r="M300" s="5" t="s">
        <v>1611</v>
      </c>
      <c r="N300" s="5" t="s">
        <v>694</v>
      </c>
      <c r="O300" s="5" t="s">
        <v>803</v>
      </c>
      <c r="AC300" s="5" t="s">
        <v>365</v>
      </c>
      <c r="AD300" s="5" t="str">
        <f t="shared" si="15"/>
        <v>ListDescArt095_N/A_N/A</v>
      </c>
      <c r="AE300" s="5" t="s">
        <v>566</v>
      </c>
      <c r="AF300" s="5" t="s">
        <v>35</v>
      </c>
      <c r="AG300" s="33" t="s">
        <v>35</v>
      </c>
      <c r="AH300" s="91" t="s">
        <v>906</v>
      </c>
      <c r="AI300" s="37">
        <v>80</v>
      </c>
      <c r="AJ300" s="66" t="s">
        <v>911</v>
      </c>
    </row>
    <row r="301" spans="8:36" x14ac:dyDescent="0.25">
      <c r="H301" s="3"/>
      <c r="I301" s="8" t="s">
        <v>1596</v>
      </c>
      <c r="J301" s="8" t="s">
        <v>682</v>
      </c>
      <c r="K301" s="17" t="s">
        <v>405</v>
      </c>
      <c r="L301" s="21" t="s">
        <v>1604</v>
      </c>
      <c r="M301" s="5" t="s">
        <v>1612</v>
      </c>
      <c r="N301" s="5" t="s">
        <v>694</v>
      </c>
      <c r="O301" s="5" t="s">
        <v>803</v>
      </c>
      <c r="AC301" s="5" t="s">
        <v>366</v>
      </c>
      <c r="AD301" s="5" t="str">
        <f t="shared" si="15"/>
        <v>ListDescArt096_N/A_N/A</v>
      </c>
      <c r="AE301" s="5" t="s">
        <v>567</v>
      </c>
      <c r="AF301" s="5" t="s">
        <v>35</v>
      </c>
      <c r="AG301" s="33" t="s">
        <v>35</v>
      </c>
      <c r="AH301" s="91" t="s">
        <v>906</v>
      </c>
      <c r="AI301" s="37">
        <v>14</v>
      </c>
      <c r="AJ301" s="66" t="s">
        <v>912</v>
      </c>
    </row>
    <row r="302" spans="8:36" x14ac:dyDescent="0.25">
      <c r="H302" s="3"/>
      <c r="I302" s="8" t="s">
        <v>1597</v>
      </c>
      <c r="J302" s="8" t="s">
        <v>682</v>
      </c>
      <c r="K302" s="17" t="s">
        <v>405</v>
      </c>
      <c r="L302" s="21" t="s">
        <v>1605</v>
      </c>
      <c r="M302" s="5" t="s">
        <v>1613</v>
      </c>
      <c r="N302" s="5" t="s">
        <v>694</v>
      </c>
      <c r="O302" s="5" t="s">
        <v>803</v>
      </c>
      <c r="AC302" s="5" t="s">
        <v>367</v>
      </c>
      <c r="AD302" s="5" t="str">
        <f t="shared" si="15"/>
        <v>ListDescArt097_N/A_N/A</v>
      </c>
      <c r="AE302" s="5" t="s">
        <v>568</v>
      </c>
      <c r="AF302" s="5" t="s">
        <v>35</v>
      </c>
      <c r="AG302" s="33" t="s">
        <v>35</v>
      </c>
      <c r="AH302" s="91" t="s">
        <v>906</v>
      </c>
      <c r="AI302" s="37">
        <v>7</v>
      </c>
      <c r="AJ302" s="66" t="s">
        <v>913</v>
      </c>
    </row>
    <row r="303" spans="8:36" x14ac:dyDescent="0.25">
      <c r="H303" s="3"/>
      <c r="I303" s="8" t="s">
        <v>1598</v>
      </c>
      <c r="J303" s="8" t="s">
        <v>682</v>
      </c>
      <c r="K303" s="17" t="s">
        <v>405</v>
      </c>
      <c r="L303" s="21" t="s">
        <v>1606</v>
      </c>
      <c r="M303" s="5" t="s">
        <v>1614</v>
      </c>
      <c r="N303" s="5" t="s">
        <v>694</v>
      </c>
      <c r="O303" s="5" t="s">
        <v>803</v>
      </c>
      <c r="AC303" s="5" t="s">
        <v>368</v>
      </c>
      <c r="AD303" s="5" t="str">
        <f t="shared" si="15"/>
        <v>ListDescArt098_N/A_N/A</v>
      </c>
      <c r="AE303" s="5" t="s">
        <v>569</v>
      </c>
      <c r="AF303" s="5" t="s">
        <v>35</v>
      </c>
      <c r="AG303" s="33" t="s">
        <v>35</v>
      </c>
      <c r="AH303" s="91" t="s">
        <v>906</v>
      </c>
      <c r="AI303" s="37">
        <v>10</v>
      </c>
      <c r="AJ303" s="66" t="s">
        <v>914</v>
      </c>
    </row>
    <row r="304" spans="8:36" x14ac:dyDescent="0.25">
      <c r="H304" s="3"/>
      <c r="I304" s="8" t="s">
        <v>1599</v>
      </c>
      <c r="J304" s="8" t="s">
        <v>682</v>
      </c>
      <c r="K304" s="17" t="s">
        <v>405</v>
      </c>
      <c r="L304" s="21" t="s">
        <v>1607</v>
      </c>
      <c r="M304" s="5" t="s">
        <v>1615</v>
      </c>
      <c r="N304" s="5" t="s">
        <v>694</v>
      </c>
      <c r="O304" s="5" t="s">
        <v>803</v>
      </c>
      <c r="AC304" s="5" t="s">
        <v>369</v>
      </c>
      <c r="AD304" s="5" t="str">
        <f t="shared" si="15"/>
        <v>ListDescArt099_N/A_N/A</v>
      </c>
      <c r="AE304" s="5" t="s">
        <v>570</v>
      </c>
      <c r="AF304" s="5" t="s">
        <v>35</v>
      </c>
      <c r="AG304" s="33" t="s">
        <v>35</v>
      </c>
      <c r="AH304" s="91" t="s">
        <v>906</v>
      </c>
      <c r="AI304" s="37">
        <v>5</v>
      </c>
      <c r="AJ304" s="66" t="s">
        <v>915</v>
      </c>
    </row>
    <row r="305" spans="8:36" x14ac:dyDescent="0.25">
      <c r="H305" s="3"/>
      <c r="I305" s="8" t="s">
        <v>1600</v>
      </c>
      <c r="J305" s="8" t="s">
        <v>682</v>
      </c>
      <c r="K305" s="17" t="s">
        <v>405</v>
      </c>
      <c r="L305" s="21" t="s">
        <v>1608</v>
      </c>
      <c r="M305" s="5" t="s">
        <v>1616</v>
      </c>
      <c r="N305" s="5" t="s">
        <v>694</v>
      </c>
      <c r="O305" s="5" t="s">
        <v>803</v>
      </c>
      <c r="AC305" s="5" t="s">
        <v>370</v>
      </c>
      <c r="AD305" s="5" t="str">
        <f t="shared" si="15"/>
        <v>ListDescArt100_N/A_N/A</v>
      </c>
      <c r="AE305" s="5" t="s">
        <v>571</v>
      </c>
      <c r="AF305" s="5" t="s">
        <v>35</v>
      </c>
      <c r="AG305" s="33" t="s">
        <v>35</v>
      </c>
      <c r="AH305" s="91" t="s">
        <v>906</v>
      </c>
      <c r="AI305" s="37">
        <v>120</v>
      </c>
      <c r="AJ305" s="66" t="s">
        <v>916</v>
      </c>
    </row>
    <row r="306" spans="8:36" x14ac:dyDescent="0.25">
      <c r="H306" s="3"/>
      <c r="I306" s="8" t="s">
        <v>1601</v>
      </c>
      <c r="J306" s="8" t="s">
        <v>682</v>
      </c>
      <c r="K306" s="17" t="s">
        <v>405</v>
      </c>
      <c r="L306" s="21" t="s">
        <v>1609</v>
      </c>
      <c r="M306" s="5" t="s">
        <v>1617</v>
      </c>
      <c r="N306" s="5" t="s">
        <v>695</v>
      </c>
      <c r="O306" s="5" t="s">
        <v>803</v>
      </c>
      <c r="AC306" s="5" t="s">
        <v>371</v>
      </c>
      <c r="AD306" s="5" t="str">
        <f t="shared" si="15"/>
        <v>ListDescArt101_N/A_N/A</v>
      </c>
      <c r="AE306" s="5" t="s">
        <v>572</v>
      </c>
      <c r="AF306" s="5" t="s">
        <v>35</v>
      </c>
      <c r="AG306" s="33" t="s">
        <v>35</v>
      </c>
      <c r="AH306" s="91" t="s">
        <v>906</v>
      </c>
      <c r="AI306" s="37">
        <v>42</v>
      </c>
      <c r="AJ306" s="66" t="s">
        <v>917</v>
      </c>
    </row>
    <row r="307" spans="8:36" x14ac:dyDescent="0.25">
      <c r="H307" s="52" t="s">
        <v>1430</v>
      </c>
      <c r="I307" s="8" t="s">
        <v>1445</v>
      </c>
      <c r="J307" s="8" t="s">
        <v>674</v>
      </c>
      <c r="K307" s="17" t="s">
        <v>35</v>
      </c>
      <c r="L307" s="21" t="s">
        <v>1431</v>
      </c>
      <c r="M307" s="5" t="s">
        <v>1438</v>
      </c>
      <c r="N307" s="5" t="s">
        <v>694</v>
      </c>
      <c r="O307" s="5" t="s">
        <v>803</v>
      </c>
      <c r="AC307" s="56" t="s">
        <v>1821</v>
      </c>
      <c r="AD307" s="5" t="str">
        <f t="shared" si="15"/>
        <v>ListDescArt341_N/A_N/A</v>
      </c>
      <c r="AE307" s="5" t="s">
        <v>1822</v>
      </c>
      <c r="AF307" s="5" t="s">
        <v>35</v>
      </c>
      <c r="AG307" s="33" t="s">
        <v>35</v>
      </c>
      <c r="AH307" s="98" t="s">
        <v>708</v>
      </c>
      <c r="AI307" s="35">
        <v>80</v>
      </c>
      <c r="AJ307" t="s">
        <v>1823</v>
      </c>
    </row>
    <row r="308" spans="8:36" x14ac:dyDescent="0.25">
      <c r="H308" s="52"/>
      <c r="I308" s="8" t="s">
        <v>1446</v>
      </c>
      <c r="J308" s="8" t="s">
        <v>674</v>
      </c>
      <c r="K308" s="17" t="s">
        <v>35</v>
      </c>
      <c r="L308" s="21" t="s">
        <v>1432</v>
      </c>
      <c r="M308" s="5" t="s">
        <v>1439</v>
      </c>
      <c r="N308" s="5" t="s">
        <v>695</v>
      </c>
      <c r="O308" s="5" t="s">
        <v>803</v>
      </c>
      <c r="AC308" s="5" t="s">
        <v>372</v>
      </c>
      <c r="AD308" s="5" t="str">
        <f>CONCATENATE(AE308,"_",AF308,"_",AG308)</f>
        <v>ListDescArt102_N/A_N/A</v>
      </c>
      <c r="AE308" s="5" t="s">
        <v>573</v>
      </c>
      <c r="AF308" s="5" t="s">
        <v>35</v>
      </c>
      <c r="AG308" s="33" t="s">
        <v>35</v>
      </c>
      <c r="AH308" s="91" t="s">
        <v>891</v>
      </c>
      <c r="AI308" s="37">
        <v>50</v>
      </c>
      <c r="AJ308" s="66" t="s">
        <v>918</v>
      </c>
    </row>
    <row r="309" spans="8:36" x14ac:dyDescent="0.25">
      <c r="H309" s="52"/>
      <c r="I309" s="8" t="s">
        <v>1447</v>
      </c>
      <c r="J309" s="8" t="s">
        <v>674</v>
      </c>
      <c r="K309" s="17" t="s">
        <v>35</v>
      </c>
      <c r="L309" s="21" t="s">
        <v>1433</v>
      </c>
      <c r="M309" s="5" t="s">
        <v>1440</v>
      </c>
      <c r="N309" s="5" t="s">
        <v>694</v>
      </c>
      <c r="O309" s="5" t="s">
        <v>803</v>
      </c>
      <c r="AC309" s="5" t="s">
        <v>373</v>
      </c>
      <c r="AD309" s="5" t="str">
        <f>CONCATENATE(AE309,"_",AF309,"_",AG309)</f>
        <v>ListDescArt103_N/A_N/A</v>
      </c>
      <c r="AE309" s="5" t="s">
        <v>574</v>
      </c>
      <c r="AF309" s="5" t="s">
        <v>35</v>
      </c>
      <c r="AG309" s="33" t="s">
        <v>35</v>
      </c>
      <c r="AH309" s="91" t="s">
        <v>891</v>
      </c>
      <c r="AI309" s="37">
        <v>36</v>
      </c>
      <c r="AJ309" s="66" t="s">
        <v>918</v>
      </c>
    </row>
    <row r="310" spans="8:36" x14ac:dyDescent="0.25">
      <c r="H310" s="52"/>
      <c r="I310" s="8" t="s">
        <v>1448</v>
      </c>
      <c r="J310" s="8" t="s">
        <v>674</v>
      </c>
      <c r="K310" s="17" t="s">
        <v>35</v>
      </c>
      <c r="L310" s="21" t="s">
        <v>1434</v>
      </c>
      <c r="M310" s="5" t="s">
        <v>1441</v>
      </c>
      <c r="N310" s="5" t="s">
        <v>695</v>
      </c>
      <c r="O310" s="5" t="s">
        <v>803</v>
      </c>
      <c r="AC310" s="5" t="s">
        <v>374</v>
      </c>
      <c r="AD310" s="5" t="str">
        <f>CONCATENATE(AE310,"_",AF310,"_",AG310)</f>
        <v>ListDescArt104_N/A_N/A</v>
      </c>
      <c r="AE310" s="5" t="s">
        <v>575</v>
      </c>
      <c r="AF310" s="5" t="s">
        <v>35</v>
      </c>
      <c r="AG310" s="33" t="s">
        <v>35</v>
      </c>
      <c r="AH310" s="91" t="s">
        <v>707</v>
      </c>
      <c r="AI310" s="37">
        <v>10</v>
      </c>
      <c r="AJ310" s="33" t="s">
        <v>35</v>
      </c>
    </row>
    <row r="311" spans="8:36" x14ac:dyDescent="0.25">
      <c r="H311" s="52"/>
      <c r="I311" s="8" t="s">
        <v>1449</v>
      </c>
      <c r="J311" s="8" t="s">
        <v>674</v>
      </c>
      <c r="K311" s="17" t="s">
        <v>35</v>
      </c>
      <c r="L311" s="21" t="s">
        <v>1435</v>
      </c>
      <c r="M311" s="5" t="s">
        <v>1442</v>
      </c>
      <c r="N311" s="5" t="s">
        <v>695</v>
      </c>
      <c r="O311" s="5" t="s">
        <v>803</v>
      </c>
      <c r="AC311" s="5" t="s">
        <v>375</v>
      </c>
      <c r="AD311" s="5" t="str">
        <f t="shared" ref="AD311:AD318" si="16">CONCATENATE(AE311,"_",AF311,"_",AG311)</f>
        <v xml:space="preserve">ListDescArt109_N/A_Fonte (tabela ou arquivo) </v>
      </c>
      <c r="AE311" s="5" t="s">
        <v>576</v>
      </c>
      <c r="AF311" s="5" t="s">
        <v>35</v>
      </c>
      <c r="AG311" s="33" t="s">
        <v>921</v>
      </c>
      <c r="AH311" s="91" t="s">
        <v>707</v>
      </c>
      <c r="AI311" s="37">
        <v>1</v>
      </c>
      <c r="AJ311" s="66" t="s">
        <v>924</v>
      </c>
    </row>
    <row r="312" spans="8:36" x14ac:dyDescent="0.25">
      <c r="H312" s="52"/>
      <c r="I312" s="8" t="s">
        <v>1450</v>
      </c>
      <c r="J312" s="8" t="s">
        <v>674</v>
      </c>
      <c r="K312" s="17" t="s">
        <v>35</v>
      </c>
      <c r="L312" s="21" t="s">
        <v>1436</v>
      </c>
      <c r="M312" s="5" t="s">
        <v>1443</v>
      </c>
      <c r="N312" s="5" t="s">
        <v>694</v>
      </c>
      <c r="O312" s="5" t="s">
        <v>803</v>
      </c>
      <c r="AC312" s="5"/>
      <c r="AD312" s="5" t="str">
        <f t="shared" si="16"/>
        <v xml:space="preserve">ListDescArt109_N/A_Variável normalizada </v>
      </c>
      <c r="AE312" s="5" t="s">
        <v>576</v>
      </c>
      <c r="AF312" s="5" t="s">
        <v>35</v>
      </c>
      <c r="AG312" s="33" t="s">
        <v>922</v>
      </c>
      <c r="AH312" s="91" t="s">
        <v>707</v>
      </c>
      <c r="AI312" s="37">
        <v>1</v>
      </c>
      <c r="AJ312" s="66" t="s">
        <v>924</v>
      </c>
    </row>
    <row r="313" spans="8:36" x14ac:dyDescent="0.25">
      <c r="H313" s="52"/>
      <c r="I313" s="8" t="s">
        <v>1451</v>
      </c>
      <c r="J313" s="8" t="s">
        <v>674</v>
      </c>
      <c r="K313" s="17" t="s">
        <v>35</v>
      </c>
      <c r="L313" s="21" t="s">
        <v>1437</v>
      </c>
      <c r="M313" s="5" t="s">
        <v>1444</v>
      </c>
      <c r="N313" s="5" t="s">
        <v>694</v>
      </c>
      <c r="O313" s="5" t="s">
        <v>803</v>
      </c>
      <c r="AC313" s="5"/>
      <c r="AD313" s="5" t="str">
        <f t="shared" si="16"/>
        <v xml:space="preserve">ListDescArt109_N/A_Variável padronizada </v>
      </c>
      <c r="AE313" s="5" t="s">
        <v>576</v>
      </c>
      <c r="AF313" s="5" t="s">
        <v>35</v>
      </c>
      <c r="AG313" s="33" t="s">
        <v>923</v>
      </c>
      <c r="AH313" s="91" t="s">
        <v>707</v>
      </c>
      <c r="AI313" s="37">
        <v>1</v>
      </c>
      <c r="AJ313" s="66" t="s">
        <v>924</v>
      </c>
    </row>
    <row r="314" spans="8:36" x14ac:dyDescent="0.25">
      <c r="H314" s="52"/>
      <c r="I314" s="8" t="s">
        <v>1452</v>
      </c>
      <c r="J314" s="8" t="s">
        <v>674</v>
      </c>
      <c r="K314" s="17" t="s">
        <v>35</v>
      </c>
      <c r="L314" s="21" t="s">
        <v>1453</v>
      </c>
      <c r="M314" s="5" t="s">
        <v>1454</v>
      </c>
      <c r="N314" s="5" t="s">
        <v>694</v>
      </c>
      <c r="O314" s="5" t="s">
        <v>803</v>
      </c>
      <c r="AC314" s="3" t="s">
        <v>1307</v>
      </c>
      <c r="AD314" s="5" t="str">
        <f t="shared" si="16"/>
        <v>ListDescArt279_N/A_N/A</v>
      </c>
      <c r="AE314" s="5" t="s">
        <v>1471</v>
      </c>
      <c r="AF314" s="5" t="s">
        <v>35</v>
      </c>
      <c r="AG314" s="33" t="s">
        <v>35</v>
      </c>
      <c r="AH314" s="91" t="s">
        <v>1352</v>
      </c>
      <c r="AI314" s="37">
        <v>8</v>
      </c>
      <c r="AJ314" s="66" t="s">
        <v>1353</v>
      </c>
    </row>
    <row r="315" spans="8:36" x14ac:dyDescent="0.25">
      <c r="H315" s="3"/>
      <c r="I315" s="3" t="s">
        <v>1663</v>
      </c>
      <c r="J315" s="8" t="s">
        <v>674</v>
      </c>
      <c r="K315" s="17" t="s">
        <v>35</v>
      </c>
      <c r="L315" s="3" t="s">
        <v>1664</v>
      </c>
      <c r="M315" s="3" t="s">
        <v>1665</v>
      </c>
      <c r="N315" s="5" t="s">
        <v>693</v>
      </c>
      <c r="O315" s="5" t="s">
        <v>803</v>
      </c>
      <c r="AC315" s="3" t="s">
        <v>1308</v>
      </c>
      <c r="AD315" s="5" t="str">
        <f t="shared" si="16"/>
        <v>ListDescArt242_N/A_N/A</v>
      </c>
      <c r="AE315" s="5" t="s">
        <v>1333</v>
      </c>
      <c r="AF315" s="5" t="s">
        <v>35</v>
      </c>
      <c r="AG315" s="33" t="s">
        <v>35</v>
      </c>
      <c r="AH315" s="91" t="s">
        <v>1354</v>
      </c>
      <c r="AI315" s="37">
        <v>16</v>
      </c>
      <c r="AJ315" s="66" t="s">
        <v>1355</v>
      </c>
    </row>
    <row r="316" spans="8:36" x14ac:dyDescent="0.25">
      <c r="H316" s="100" t="s">
        <v>1643</v>
      </c>
      <c r="I316" t="s">
        <v>1644</v>
      </c>
      <c r="J316" s="11" t="s">
        <v>674</v>
      </c>
      <c r="K316" s="101" t="s">
        <v>35</v>
      </c>
      <c r="L316" s="99" t="s">
        <v>1646</v>
      </c>
      <c r="M316" s="7" t="s">
        <v>1647</v>
      </c>
      <c r="N316" s="102" t="s">
        <v>694</v>
      </c>
      <c r="O316" s="102" t="s">
        <v>803</v>
      </c>
      <c r="AC316" s="3" t="s">
        <v>1309</v>
      </c>
      <c r="AD316" s="5" t="str">
        <f t="shared" si="16"/>
        <v>ListDescArt243_N/A_N/A</v>
      </c>
      <c r="AE316" s="5" t="s">
        <v>1334</v>
      </c>
      <c r="AF316" s="5" t="s">
        <v>35</v>
      </c>
      <c r="AG316" s="33" t="s">
        <v>35</v>
      </c>
      <c r="AH316" s="91" t="s">
        <v>1354</v>
      </c>
      <c r="AI316" s="37">
        <v>8</v>
      </c>
      <c r="AJ316" s="66" t="s">
        <v>1356</v>
      </c>
    </row>
    <row r="317" spans="8:36" x14ac:dyDescent="0.25">
      <c r="H317" s="32"/>
      <c r="I317" t="s">
        <v>1645</v>
      </c>
      <c r="J317" s="95" t="s">
        <v>674</v>
      </c>
      <c r="K317" s="107" t="s">
        <v>35</v>
      </c>
      <c r="L317" s="99" t="s">
        <v>1649</v>
      </c>
      <c r="M317" s="7" t="s">
        <v>1648</v>
      </c>
      <c r="N317" s="22" t="s">
        <v>694</v>
      </c>
      <c r="O317" s="5" t="s">
        <v>803</v>
      </c>
      <c r="AC317" s="3" t="s">
        <v>1310</v>
      </c>
      <c r="AD317" s="5" t="str">
        <f t="shared" si="16"/>
        <v>ListDescArt244_N/A_N/A</v>
      </c>
      <c r="AE317" s="5" t="s">
        <v>1335</v>
      </c>
      <c r="AF317" s="5" t="s">
        <v>35</v>
      </c>
      <c r="AG317" s="33" t="s">
        <v>35</v>
      </c>
      <c r="AH317" s="91" t="s">
        <v>708</v>
      </c>
      <c r="AI317" s="37">
        <v>24</v>
      </c>
      <c r="AJ317" s="66" t="s">
        <v>1357</v>
      </c>
    </row>
    <row r="318" spans="8:36" x14ac:dyDescent="0.25">
      <c r="H318" s="3" t="s">
        <v>1717</v>
      </c>
      <c r="I318" s="3" t="s">
        <v>1736</v>
      </c>
      <c r="J318" s="8" t="s">
        <v>674</v>
      </c>
      <c r="K318" s="60" t="s">
        <v>35</v>
      </c>
      <c r="L318" s="3" t="s">
        <v>1727</v>
      </c>
      <c r="M318" s="5" t="s">
        <v>1718</v>
      </c>
      <c r="N318" s="5" t="s">
        <v>693</v>
      </c>
      <c r="O318" s="5" t="s">
        <v>803</v>
      </c>
      <c r="AC318" s="3" t="s">
        <v>1311</v>
      </c>
      <c r="AD318" s="5" t="str">
        <f t="shared" si="16"/>
        <v>ListDescArt245_Baixa_N/A</v>
      </c>
      <c r="AE318" s="5" t="s">
        <v>1336</v>
      </c>
      <c r="AF318" s="5" t="s">
        <v>44</v>
      </c>
      <c r="AG318" s="33" t="s">
        <v>35</v>
      </c>
      <c r="AH318" s="91" t="s">
        <v>1358</v>
      </c>
      <c r="AI318" s="37">
        <v>24</v>
      </c>
      <c r="AJ318" s="66" t="s">
        <v>1359</v>
      </c>
    </row>
    <row r="319" spans="8:36" x14ac:dyDescent="0.25">
      <c r="H319" s="3"/>
      <c r="I319" s="3" t="s">
        <v>1737</v>
      </c>
      <c r="J319" s="8" t="s">
        <v>674</v>
      </c>
      <c r="K319" s="60" t="s">
        <v>35</v>
      </c>
      <c r="L319" s="3" t="s">
        <v>1728</v>
      </c>
      <c r="M319" s="5" t="s">
        <v>1719</v>
      </c>
      <c r="N319" s="5" t="s">
        <v>693</v>
      </c>
      <c r="O319" s="5" t="s">
        <v>803</v>
      </c>
      <c r="AC319" s="3"/>
      <c r="AD319" s="5" t="str">
        <f t="shared" ref="AD319:AD356" si="17">CONCATENATE(AE319,"_",AF319,"_",AG319)</f>
        <v>ListDescArt245_Média_N/A</v>
      </c>
      <c r="AE319" s="5" t="s">
        <v>1336</v>
      </c>
      <c r="AF319" s="5" t="s">
        <v>689</v>
      </c>
      <c r="AG319" s="33" t="s">
        <v>35</v>
      </c>
      <c r="AH319" s="91" t="s">
        <v>1358</v>
      </c>
      <c r="AI319" s="37">
        <v>32</v>
      </c>
      <c r="AJ319" s="66" t="s">
        <v>1360</v>
      </c>
    </row>
    <row r="320" spans="8:36" x14ac:dyDescent="0.25">
      <c r="H320" s="3"/>
      <c r="I320" s="3" t="s">
        <v>1738</v>
      </c>
      <c r="J320" s="8" t="s">
        <v>674</v>
      </c>
      <c r="K320" s="60" t="s">
        <v>35</v>
      </c>
      <c r="L320" s="3" t="s">
        <v>1729</v>
      </c>
      <c r="M320" s="5" t="s">
        <v>1720</v>
      </c>
      <c r="N320" s="5" t="s">
        <v>693</v>
      </c>
      <c r="O320" s="5" t="s">
        <v>803</v>
      </c>
      <c r="AC320" s="3"/>
      <c r="AD320" s="5" t="str">
        <f t="shared" si="17"/>
        <v>ListDescArt245_Alta_N/A</v>
      </c>
      <c r="AE320" s="5" t="s">
        <v>1336</v>
      </c>
      <c r="AF320" s="5" t="s">
        <v>690</v>
      </c>
      <c r="AG320" s="33" t="s">
        <v>35</v>
      </c>
      <c r="AH320" s="91" t="s">
        <v>1358</v>
      </c>
      <c r="AI320" s="37">
        <v>40</v>
      </c>
      <c r="AJ320" s="66" t="s">
        <v>1361</v>
      </c>
    </row>
    <row r="321" spans="8:36" x14ac:dyDescent="0.25">
      <c r="H321" s="3"/>
      <c r="I321" s="3" t="s">
        <v>1739</v>
      </c>
      <c r="J321" s="8" t="s">
        <v>674</v>
      </c>
      <c r="K321" s="60" t="s">
        <v>35</v>
      </c>
      <c r="L321" s="3" t="s">
        <v>1730</v>
      </c>
      <c r="M321" s="5" t="s">
        <v>1721</v>
      </c>
      <c r="N321" s="5" t="s">
        <v>693</v>
      </c>
      <c r="O321" s="5" t="s">
        <v>803</v>
      </c>
      <c r="AC321" s="3" t="s">
        <v>1312</v>
      </c>
      <c r="AD321" s="5" t="str">
        <f t="shared" si="17"/>
        <v>ListDescArt246_N/A_N/A</v>
      </c>
      <c r="AE321" s="5" t="s">
        <v>1337</v>
      </c>
      <c r="AF321" s="5" t="s">
        <v>35</v>
      </c>
      <c r="AG321" s="33" t="s">
        <v>35</v>
      </c>
      <c r="AH321" s="91" t="s">
        <v>1362</v>
      </c>
      <c r="AI321" s="37">
        <v>16</v>
      </c>
      <c r="AJ321" s="66" t="s">
        <v>1363</v>
      </c>
    </row>
    <row r="322" spans="8:36" x14ac:dyDescent="0.25">
      <c r="H322" s="3"/>
      <c r="I322" s="3" t="s">
        <v>1740</v>
      </c>
      <c r="J322" s="8" t="s">
        <v>674</v>
      </c>
      <c r="K322" s="60" t="s">
        <v>35</v>
      </c>
      <c r="L322" s="3" t="s">
        <v>1731</v>
      </c>
      <c r="M322" s="5" t="s">
        <v>1722</v>
      </c>
      <c r="N322" s="5" t="s">
        <v>693</v>
      </c>
      <c r="O322" s="5" t="s">
        <v>803</v>
      </c>
      <c r="AC322" s="3" t="s">
        <v>1313</v>
      </c>
      <c r="AD322" s="5" t="str">
        <f t="shared" si="17"/>
        <v>ListDescArt247_N/A_N/A</v>
      </c>
      <c r="AE322" s="5" t="s">
        <v>1338</v>
      </c>
      <c r="AF322" s="5" t="s">
        <v>35</v>
      </c>
      <c r="AG322" s="33" t="s">
        <v>35</v>
      </c>
      <c r="AH322" s="91" t="s">
        <v>1354</v>
      </c>
      <c r="AI322" s="37">
        <v>24</v>
      </c>
      <c r="AJ322" s="66" t="s">
        <v>1364</v>
      </c>
    </row>
    <row r="323" spans="8:36" x14ac:dyDescent="0.25">
      <c r="H323" s="3"/>
      <c r="I323" s="3" t="s">
        <v>1741</v>
      </c>
      <c r="J323" s="8" t="s">
        <v>674</v>
      </c>
      <c r="K323" s="60" t="s">
        <v>35</v>
      </c>
      <c r="L323" s="3" t="s">
        <v>1732</v>
      </c>
      <c r="M323" s="5" t="s">
        <v>1723</v>
      </c>
      <c r="N323" s="5" t="s">
        <v>693</v>
      </c>
      <c r="O323" s="5" t="s">
        <v>803</v>
      </c>
      <c r="AC323" s="3" t="s">
        <v>1314</v>
      </c>
      <c r="AD323" s="5" t="str">
        <f t="shared" si="17"/>
        <v>ListDescArt248_N/A_N/A</v>
      </c>
      <c r="AE323" s="5" t="s">
        <v>1339</v>
      </c>
      <c r="AF323" s="5" t="s">
        <v>35</v>
      </c>
      <c r="AG323" s="33" t="s">
        <v>35</v>
      </c>
      <c r="AH323" s="91" t="s">
        <v>1365</v>
      </c>
      <c r="AI323" s="37">
        <v>24</v>
      </c>
      <c r="AJ323" s="66" t="s">
        <v>1366</v>
      </c>
    </row>
    <row r="324" spans="8:36" x14ac:dyDescent="0.25">
      <c r="H324" s="3"/>
      <c r="I324" s="3" t="s">
        <v>1742</v>
      </c>
      <c r="J324" s="8" t="s">
        <v>674</v>
      </c>
      <c r="K324" s="60" t="s">
        <v>35</v>
      </c>
      <c r="L324" s="3" t="s">
        <v>1733</v>
      </c>
      <c r="M324" s="5" t="s">
        <v>1724</v>
      </c>
      <c r="N324" s="5" t="s">
        <v>693</v>
      </c>
      <c r="O324" s="5" t="s">
        <v>803</v>
      </c>
      <c r="AC324" s="3" t="s">
        <v>1315</v>
      </c>
      <c r="AD324" s="5" t="str">
        <f t="shared" si="17"/>
        <v>ListDescArt249_N/A_N/A</v>
      </c>
      <c r="AE324" s="5" t="s">
        <v>1340</v>
      </c>
      <c r="AF324" s="5" t="s">
        <v>35</v>
      </c>
      <c r="AG324" s="33" t="s">
        <v>35</v>
      </c>
      <c r="AH324" s="91" t="s">
        <v>1367</v>
      </c>
      <c r="AI324" s="37">
        <v>16</v>
      </c>
      <c r="AJ324" s="66" t="s">
        <v>1368</v>
      </c>
    </row>
    <row r="325" spans="8:36" x14ac:dyDescent="0.25">
      <c r="H325" s="3"/>
      <c r="I325" s="3" t="s">
        <v>1743</v>
      </c>
      <c r="J325" s="8" t="s">
        <v>674</v>
      </c>
      <c r="K325" s="60" t="s">
        <v>35</v>
      </c>
      <c r="L325" s="3" t="s">
        <v>1734</v>
      </c>
      <c r="M325" s="5" t="s">
        <v>1725</v>
      </c>
      <c r="N325" s="5" t="s">
        <v>693</v>
      </c>
      <c r="O325" s="5" t="s">
        <v>803</v>
      </c>
      <c r="AC325" s="3" t="s">
        <v>1316</v>
      </c>
      <c r="AD325" s="5" t="str">
        <f t="shared" si="17"/>
        <v>ListDescArt250_N/A_N/A</v>
      </c>
      <c r="AE325" s="5" t="s">
        <v>1341</v>
      </c>
      <c r="AF325" s="5" t="s">
        <v>35</v>
      </c>
      <c r="AG325" s="33" t="s">
        <v>35</v>
      </c>
      <c r="AH325" s="91" t="s">
        <v>708</v>
      </c>
      <c r="AI325" s="37">
        <v>2</v>
      </c>
      <c r="AJ325" s="66" t="s">
        <v>1369</v>
      </c>
    </row>
    <row r="326" spans="8:36" x14ac:dyDescent="0.25">
      <c r="H326" s="3"/>
      <c r="I326" s="3" t="s">
        <v>1744</v>
      </c>
      <c r="J326" s="8" t="s">
        <v>674</v>
      </c>
      <c r="K326" s="60" t="s">
        <v>35</v>
      </c>
      <c r="L326" s="3" t="s">
        <v>1735</v>
      </c>
      <c r="M326" s="5" t="s">
        <v>1726</v>
      </c>
      <c r="N326" s="5" t="s">
        <v>693</v>
      </c>
      <c r="O326" s="5" t="s">
        <v>803</v>
      </c>
      <c r="AC326" s="3" t="s">
        <v>1317</v>
      </c>
      <c r="AD326" s="5" t="str">
        <f t="shared" si="17"/>
        <v>ListDescArt251_N/A_N/A</v>
      </c>
      <c r="AE326" s="5" t="s">
        <v>1342</v>
      </c>
      <c r="AF326" s="5" t="s">
        <v>35</v>
      </c>
      <c r="AG326" s="33" t="s">
        <v>35</v>
      </c>
      <c r="AH326" s="91" t="s">
        <v>1370</v>
      </c>
      <c r="AI326" s="37">
        <v>2</v>
      </c>
      <c r="AJ326" s="66" t="s">
        <v>1371</v>
      </c>
    </row>
    <row r="327" spans="8:36" x14ac:dyDescent="0.25">
      <c r="H327" s="52" t="s">
        <v>115</v>
      </c>
      <c r="I327" s="8" t="s">
        <v>261</v>
      </c>
      <c r="J327" s="8" t="s">
        <v>674</v>
      </c>
      <c r="K327" s="60" t="s">
        <v>35</v>
      </c>
      <c r="L327" s="21" t="s">
        <v>461</v>
      </c>
      <c r="M327" s="5" t="s">
        <v>656</v>
      </c>
      <c r="N327" s="52" t="s">
        <v>695</v>
      </c>
      <c r="O327" s="5" t="s">
        <v>803</v>
      </c>
      <c r="AC327" s="3" t="s">
        <v>1318</v>
      </c>
      <c r="AD327" s="5" t="str">
        <f t="shared" si="17"/>
        <v>ListDescArt252_N/A_N/A</v>
      </c>
      <c r="AE327" s="5" t="s">
        <v>1343</v>
      </c>
      <c r="AF327" s="5" t="s">
        <v>35</v>
      </c>
      <c r="AG327" s="33" t="s">
        <v>35</v>
      </c>
      <c r="AH327" s="91" t="s">
        <v>709</v>
      </c>
      <c r="AI327" s="37">
        <v>1</v>
      </c>
      <c r="AJ327" s="66" t="s">
        <v>1372</v>
      </c>
    </row>
    <row r="328" spans="8:36" x14ac:dyDescent="0.25">
      <c r="H328" s="52"/>
      <c r="I328" s="8" t="s">
        <v>262</v>
      </c>
      <c r="J328" s="8" t="s">
        <v>674</v>
      </c>
      <c r="K328" s="60" t="s">
        <v>35</v>
      </c>
      <c r="L328" s="21" t="s">
        <v>462</v>
      </c>
      <c r="M328" s="5" t="s">
        <v>657</v>
      </c>
      <c r="N328" s="52" t="s">
        <v>695</v>
      </c>
      <c r="O328" s="5" t="s">
        <v>803</v>
      </c>
      <c r="AC328" s="3" t="s">
        <v>1319</v>
      </c>
      <c r="AD328" s="5" t="str">
        <f t="shared" si="17"/>
        <v>ListDescArt253_N/A_N/A</v>
      </c>
      <c r="AE328" s="5" t="s">
        <v>1344</v>
      </c>
      <c r="AF328" s="5" t="s">
        <v>35</v>
      </c>
      <c r="AG328" s="33" t="s">
        <v>35</v>
      </c>
      <c r="AH328" s="91" t="s">
        <v>711</v>
      </c>
      <c r="AI328" s="37">
        <v>8</v>
      </c>
      <c r="AJ328" s="66" t="s">
        <v>1373</v>
      </c>
    </row>
    <row r="329" spans="8:36" x14ac:dyDescent="0.25">
      <c r="H329" s="52"/>
      <c r="I329" s="8" t="s">
        <v>263</v>
      </c>
      <c r="J329" s="8" t="s">
        <v>674</v>
      </c>
      <c r="K329" s="60" t="s">
        <v>35</v>
      </c>
      <c r="L329" s="21" t="s">
        <v>463</v>
      </c>
      <c r="M329" s="5" t="s">
        <v>658</v>
      </c>
      <c r="N329" s="5" t="s">
        <v>693</v>
      </c>
      <c r="O329" s="5" t="s">
        <v>803</v>
      </c>
      <c r="AC329" s="3" t="s">
        <v>1320</v>
      </c>
      <c r="AD329" s="5" t="str">
        <f t="shared" si="17"/>
        <v>ListDescArt254_N/A_N/A</v>
      </c>
      <c r="AE329" s="5" t="s">
        <v>1345</v>
      </c>
      <c r="AF329" s="5" t="s">
        <v>35</v>
      </c>
      <c r="AG329" s="33" t="s">
        <v>35</v>
      </c>
      <c r="AH329" s="91" t="s">
        <v>1374</v>
      </c>
      <c r="AI329" s="37">
        <v>1</v>
      </c>
      <c r="AJ329" s="66" t="s">
        <v>1375</v>
      </c>
    </row>
    <row r="330" spans="8:36" x14ac:dyDescent="0.25">
      <c r="H330" s="52"/>
      <c r="I330" s="8" t="s">
        <v>264</v>
      </c>
      <c r="J330" s="8" t="s">
        <v>674</v>
      </c>
      <c r="K330" s="60" t="s">
        <v>35</v>
      </c>
      <c r="L330" s="21" t="s">
        <v>464</v>
      </c>
      <c r="M330" s="5" t="s">
        <v>659</v>
      </c>
      <c r="N330" s="5" t="s">
        <v>693</v>
      </c>
      <c r="O330" s="5" t="s">
        <v>803</v>
      </c>
      <c r="AC330" s="3" t="s">
        <v>1321</v>
      </c>
      <c r="AD330" s="5" t="str">
        <f t="shared" si="17"/>
        <v>ListDescArt255_N/A_N/A</v>
      </c>
      <c r="AE330" s="5" t="s">
        <v>1346</v>
      </c>
      <c r="AF330" s="5" t="s">
        <v>35</v>
      </c>
      <c r="AG330" s="33" t="s">
        <v>35</v>
      </c>
      <c r="AH330" s="91" t="s">
        <v>1376</v>
      </c>
      <c r="AI330" s="37">
        <v>2</v>
      </c>
      <c r="AJ330" s="66" t="s">
        <v>1377</v>
      </c>
    </row>
    <row r="331" spans="8:36" x14ac:dyDescent="0.25">
      <c r="H331" s="52"/>
      <c r="I331" s="8" t="s">
        <v>265</v>
      </c>
      <c r="J331" s="8" t="s">
        <v>674</v>
      </c>
      <c r="K331" s="60" t="s">
        <v>35</v>
      </c>
      <c r="L331" s="21" t="s">
        <v>465</v>
      </c>
      <c r="M331" s="5" t="s">
        <v>660</v>
      </c>
      <c r="N331" s="5" t="s">
        <v>693</v>
      </c>
      <c r="O331" s="5" t="s">
        <v>803</v>
      </c>
      <c r="AC331" s="3" t="s">
        <v>1322</v>
      </c>
      <c r="AD331" s="5" t="str">
        <f t="shared" si="17"/>
        <v>ListDescArt256_N/A_N/A</v>
      </c>
      <c r="AE331" s="5" t="s">
        <v>1347</v>
      </c>
      <c r="AF331" s="5" t="s">
        <v>35</v>
      </c>
      <c r="AG331" s="33" t="s">
        <v>35</v>
      </c>
      <c r="AH331" s="91" t="s">
        <v>1378</v>
      </c>
      <c r="AI331" s="37">
        <v>8</v>
      </c>
      <c r="AJ331" s="66" t="s">
        <v>1379</v>
      </c>
    </row>
    <row r="332" spans="8:36" x14ac:dyDescent="0.25">
      <c r="H332" s="52"/>
      <c r="I332" s="8" t="s">
        <v>266</v>
      </c>
      <c r="J332" s="8" t="s">
        <v>674</v>
      </c>
      <c r="K332" s="60" t="s">
        <v>35</v>
      </c>
      <c r="L332" s="21" t="s">
        <v>466</v>
      </c>
      <c r="M332" s="5" t="s">
        <v>661</v>
      </c>
      <c r="N332" s="5" t="s">
        <v>693</v>
      </c>
      <c r="O332" s="5" t="s">
        <v>803</v>
      </c>
      <c r="AC332" s="3" t="s">
        <v>1323</v>
      </c>
      <c r="AD332" s="5" t="str">
        <f t="shared" si="17"/>
        <v>ListDescArt257_N/A_N/A</v>
      </c>
      <c r="AE332" s="5" t="s">
        <v>1348</v>
      </c>
      <c r="AF332" s="5" t="s">
        <v>35</v>
      </c>
      <c r="AG332" s="33" t="s">
        <v>35</v>
      </c>
      <c r="AH332" s="91" t="s">
        <v>1380</v>
      </c>
      <c r="AI332" s="37">
        <v>2</v>
      </c>
      <c r="AJ332" s="66" t="s">
        <v>1381</v>
      </c>
    </row>
    <row r="333" spans="8:36" x14ac:dyDescent="0.25">
      <c r="H333" s="52"/>
      <c r="I333" s="8" t="s">
        <v>267</v>
      </c>
      <c r="J333" s="8" t="s">
        <v>674</v>
      </c>
      <c r="K333" s="60" t="s">
        <v>35</v>
      </c>
      <c r="L333" s="21" t="s">
        <v>467</v>
      </c>
      <c r="M333" s="5" t="s">
        <v>662</v>
      </c>
      <c r="N333" s="5" t="s">
        <v>693</v>
      </c>
      <c r="O333" s="5" t="s">
        <v>803</v>
      </c>
      <c r="AC333" s="3" t="s">
        <v>1324</v>
      </c>
      <c r="AD333" s="5" t="str">
        <f t="shared" si="17"/>
        <v>ListDescArt258_N/A_N/A</v>
      </c>
      <c r="AE333" s="5" t="s">
        <v>1349</v>
      </c>
      <c r="AF333" s="5" t="s">
        <v>35</v>
      </c>
      <c r="AG333" s="33" t="s">
        <v>35</v>
      </c>
      <c r="AH333" s="91" t="s">
        <v>1382</v>
      </c>
      <c r="AI333" s="37">
        <v>6</v>
      </c>
      <c r="AJ333" s="66" t="s">
        <v>1383</v>
      </c>
    </row>
    <row r="334" spans="8:36" x14ac:dyDescent="0.25">
      <c r="H334" s="52" t="s">
        <v>116</v>
      </c>
      <c r="I334" s="66" t="s">
        <v>268</v>
      </c>
      <c r="J334" s="8" t="s">
        <v>674</v>
      </c>
      <c r="K334" s="60" t="s">
        <v>35</v>
      </c>
      <c r="L334" s="21" t="s">
        <v>468</v>
      </c>
      <c r="M334" s="5" t="s">
        <v>663</v>
      </c>
      <c r="N334" s="5" t="s">
        <v>693</v>
      </c>
      <c r="O334" s="5" t="s">
        <v>803</v>
      </c>
      <c r="AC334" s="3" t="s">
        <v>1325</v>
      </c>
      <c r="AD334" s="5" t="str">
        <f t="shared" si="17"/>
        <v>ListDescArt259_N/A_N/A</v>
      </c>
      <c r="AE334" s="5" t="s">
        <v>1350</v>
      </c>
      <c r="AF334" s="5" t="s">
        <v>35</v>
      </c>
      <c r="AG334" s="33" t="s">
        <v>35</v>
      </c>
      <c r="AH334" s="91" t="s">
        <v>1384</v>
      </c>
      <c r="AI334" s="37">
        <v>16</v>
      </c>
      <c r="AJ334" s="66" t="s">
        <v>1385</v>
      </c>
    </row>
    <row r="335" spans="8:36" x14ac:dyDescent="0.25">
      <c r="H335" s="52"/>
      <c r="I335" s="8" t="s">
        <v>269</v>
      </c>
      <c r="J335" s="8" t="s">
        <v>674</v>
      </c>
      <c r="K335" s="60" t="s">
        <v>35</v>
      </c>
      <c r="L335" s="21" t="s">
        <v>469</v>
      </c>
      <c r="M335" s="5" t="s">
        <v>664</v>
      </c>
      <c r="N335" s="5" t="s">
        <v>693</v>
      </c>
      <c r="O335" s="5" t="s">
        <v>803</v>
      </c>
      <c r="AC335" s="3" t="s">
        <v>1326</v>
      </c>
      <c r="AD335" s="5" t="str">
        <f t="shared" si="17"/>
        <v>ListDescArt260_N/A_N/A</v>
      </c>
      <c r="AE335" s="5" t="s">
        <v>1351</v>
      </c>
      <c r="AF335" s="5" t="s">
        <v>35</v>
      </c>
      <c r="AG335" s="33" t="s">
        <v>35</v>
      </c>
      <c r="AH335" s="91" t="s">
        <v>708</v>
      </c>
      <c r="AI335" s="37">
        <v>24</v>
      </c>
      <c r="AJ335" s="66" t="s">
        <v>1386</v>
      </c>
    </row>
    <row r="336" spans="8:36" x14ac:dyDescent="0.25">
      <c r="H336" s="52"/>
      <c r="I336" s="8" t="s">
        <v>270</v>
      </c>
      <c r="J336" s="8" t="s">
        <v>674</v>
      </c>
      <c r="K336" s="60" t="s">
        <v>35</v>
      </c>
      <c r="L336" s="21" t="s">
        <v>470</v>
      </c>
      <c r="M336" s="5" t="s">
        <v>665</v>
      </c>
      <c r="N336" s="52" t="s">
        <v>695</v>
      </c>
      <c r="O336" s="5" t="s">
        <v>803</v>
      </c>
      <c r="AC336" s="56" t="s">
        <v>1657</v>
      </c>
      <c r="AD336" s="5" t="str">
        <f t="shared" si="17"/>
        <v>ListDescArt313_Baixa_N/A</v>
      </c>
      <c r="AE336" s="7" t="s">
        <v>1658</v>
      </c>
      <c r="AF336" s="5" t="s">
        <v>44</v>
      </c>
      <c r="AG336" s="33" t="s">
        <v>35</v>
      </c>
      <c r="AH336" s="103" t="s">
        <v>1659</v>
      </c>
      <c r="AI336" s="37">
        <v>1</v>
      </c>
      <c r="AJ336" s="3" t="s">
        <v>1660</v>
      </c>
    </row>
    <row r="337" spans="8:36" x14ac:dyDescent="0.25">
      <c r="H337" s="52"/>
      <c r="I337" s="8" t="s">
        <v>271</v>
      </c>
      <c r="J337" s="8" t="s">
        <v>674</v>
      </c>
      <c r="K337" s="60" t="s">
        <v>35</v>
      </c>
      <c r="L337" s="21" t="s">
        <v>471</v>
      </c>
      <c r="M337" s="5" t="s">
        <v>666</v>
      </c>
      <c r="N337" s="5" t="s">
        <v>693</v>
      </c>
      <c r="O337" s="5" t="s">
        <v>803</v>
      </c>
      <c r="AD337" s="5" t="str">
        <f t="shared" si="17"/>
        <v>ListDescArt313_Média_N/A</v>
      </c>
      <c r="AE337" s="7" t="s">
        <v>1658</v>
      </c>
      <c r="AF337" s="5" t="s">
        <v>689</v>
      </c>
      <c r="AG337" s="33" t="s">
        <v>35</v>
      </c>
      <c r="AH337" s="103" t="s">
        <v>1659</v>
      </c>
      <c r="AI337" s="37">
        <v>3</v>
      </c>
      <c r="AJ337" s="3" t="s">
        <v>1661</v>
      </c>
    </row>
    <row r="338" spans="8:36" x14ac:dyDescent="0.25">
      <c r="H338" s="52"/>
      <c r="I338" s="8" t="s">
        <v>272</v>
      </c>
      <c r="J338" s="8" t="s">
        <v>674</v>
      </c>
      <c r="K338" s="60" t="s">
        <v>35</v>
      </c>
      <c r="L338" s="21" t="s">
        <v>472</v>
      </c>
      <c r="M338" s="5" t="s">
        <v>667</v>
      </c>
      <c r="N338" s="52" t="s">
        <v>695</v>
      </c>
      <c r="O338" s="5" t="s">
        <v>803</v>
      </c>
      <c r="AD338" s="5" t="str">
        <f t="shared" si="17"/>
        <v>ListDescArt313_Alta_N/A</v>
      </c>
      <c r="AE338" s="7" t="s">
        <v>1658</v>
      </c>
      <c r="AF338" s="5" t="s">
        <v>690</v>
      </c>
      <c r="AG338" s="33" t="s">
        <v>35</v>
      </c>
      <c r="AH338" s="103" t="s">
        <v>1659</v>
      </c>
      <c r="AI338" s="37">
        <v>5</v>
      </c>
      <c r="AJ338" s="3" t="s">
        <v>1662</v>
      </c>
    </row>
    <row r="339" spans="8:36" x14ac:dyDescent="0.25">
      <c r="H339" s="52"/>
      <c r="I339" s="8" t="s">
        <v>273</v>
      </c>
      <c r="J339" s="8" t="s">
        <v>674</v>
      </c>
      <c r="K339" s="60" t="s">
        <v>35</v>
      </c>
      <c r="L339" s="21" t="s">
        <v>473</v>
      </c>
      <c r="M339" s="5" t="s">
        <v>668</v>
      </c>
      <c r="N339" s="5" t="s">
        <v>693</v>
      </c>
      <c r="O339" s="5" t="s">
        <v>803</v>
      </c>
      <c r="AC339" t="s">
        <v>1771</v>
      </c>
      <c r="AD339" s="5" t="str">
        <f t="shared" si="17"/>
        <v>ListDescArt333_Baixa_N/A</v>
      </c>
      <c r="AE339" s="5" t="s">
        <v>1779</v>
      </c>
      <c r="AF339" s="5" t="s">
        <v>44</v>
      </c>
      <c r="AG339" s="33" t="s">
        <v>35</v>
      </c>
      <c r="AH339" s="103" t="s">
        <v>708</v>
      </c>
      <c r="AI339" s="37">
        <v>52</v>
      </c>
      <c r="AJ339" s="3" t="s">
        <v>1802</v>
      </c>
    </row>
    <row r="340" spans="8:36" x14ac:dyDescent="0.25">
      <c r="H340" s="52"/>
      <c r="I340" s="8" t="s">
        <v>274</v>
      </c>
      <c r="J340" s="8" t="s">
        <v>674</v>
      </c>
      <c r="K340" s="60" t="s">
        <v>35</v>
      </c>
      <c r="L340" s="21" t="s">
        <v>474</v>
      </c>
      <c r="M340" s="5" t="s">
        <v>669</v>
      </c>
      <c r="N340" s="5" t="s">
        <v>693</v>
      </c>
      <c r="O340" s="5" t="s">
        <v>803</v>
      </c>
      <c r="AD340" s="5" t="str">
        <f t="shared" si="17"/>
        <v>ListDescArt333_Média_N/A</v>
      </c>
      <c r="AE340" s="5" t="s">
        <v>1779</v>
      </c>
      <c r="AF340" s="5" t="s">
        <v>689</v>
      </c>
      <c r="AG340" s="33" t="s">
        <v>35</v>
      </c>
      <c r="AH340" s="103" t="s">
        <v>708</v>
      </c>
      <c r="AI340" s="37">
        <v>86</v>
      </c>
      <c r="AJ340" s="3" t="s">
        <v>1803</v>
      </c>
    </row>
    <row r="341" spans="8:36" x14ac:dyDescent="0.25">
      <c r="H341" s="52"/>
      <c r="I341" s="8" t="s">
        <v>688</v>
      </c>
      <c r="J341" s="8" t="s">
        <v>674</v>
      </c>
      <c r="K341" s="60" t="s">
        <v>35</v>
      </c>
      <c r="L341" s="21" t="s">
        <v>475</v>
      </c>
      <c r="M341" s="5" t="s">
        <v>670</v>
      </c>
      <c r="N341" s="5" t="s">
        <v>693</v>
      </c>
      <c r="O341" s="5" t="s">
        <v>803</v>
      </c>
      <c r="AD341" s="5" t="str">
        <f t="shared" si="17"/>
        <v>ListDescArt333_Alta_N/A</v>
      </c>
      <c r="AE341" s="5" t="s">
        <v>1779</v>
      </c>
      <c r="AF341" s="5" t="s">
        <v>690</v>
      </c>
      <c r="AG341" s="33" t="s">
        <v>35</v>
      </c>
      <c r="AH341" s="103" t="s">
        <v>708</v>
      </c>
      <c r="AI341" s="37">
        <v>126</v>
      </c>
      <c r="AJ341" s="3" t="s">
        <v>1804</v>
      </c>
    </row>
    <row r="342" spans="8:36" x14ac:dyDescent="0.25">
      <c r="H342" s="52"/>
      <c r="I342" s="8" t="s">
        <v>275</v>
      </c>
      <c r="J342" s="8" t="s">
        <v>674</v>
      </c>
      <c r="K342" s="60" t="s">
        <v>35</v>
      </c>
      <c r="L342" s="21" t="s">
        <v>476</v>
      </c>
      <c r="M342" s="5" t="s">
        <v>671</v>
      </c>
      <c r="N342" s="5" t="s">
        <v>693</v>
      </c>
      <c r="O342" s="5" t="s">
        <v>803</v>
      </c>
      <c r="AD342" s="5" t="str">
        <f t="shared" si="17"/>
        <v>ListDescArt333_Muito Alta_N/A</v>
      </c>
      <c r="AE342" s="5" t="s">
        <v>1779</v>
      </c>
      <c r="AF342" s="5" t="s">
        <v>698</v>
      </c>
      <c r="AG342" s="33" t="s">
        <v>35</v>
      </c>
      <c r="AH342" s="103" t="s">
        <v>708</v>
      </c>
      <c r="AI342" s="37">
        <v>162</v>
      </c>
      <c r="AJ342" s="3" t="s">
        <v>1805</v>
      </c>
    </row>
    <row r="343" spans="8:36" x14ac:dyDescent="0.25">
      <c r="AC343" s="1" t="s">
        <v>1772</v>
      </c>
      <c r="AD343" s="5" t="str">
        <f t="shared" si="17"/>
        <v>ListDescArt334_Baixa_N/A</v>
      </c>
      <c r="AE343" s="5" t="s">
        <v>1780</v>
      </c>
      <c r="AF343" s="5" t="s">
        <v>44</v>
      </c>
      <c r="AG343" s="33" t="s">
        <v>35</v>
      </c>
      <c r="AH343" s="103" t="s">
        <v>1641</v>
      </c>
      <c r="AI343" s="37">
        <v>30</v>
      </c>
      <c r="AJ343" s="3" t="s">
        <v>1806</v>
      </c>
    </row>
    <row r="344" spans="8:36" x14ac:dyDescent="0.25">
      <c r="AD344" s="5" t="str">
        <f t="shared" si="17"/>
        <v>ListDescArt334_Alta_N/A</v>
      </c>
      <c r="AE344" s="5" t="s">
        <v>1780</v>
      </c>
      <c r="AF344" s="5" t="s">
        <v>690</v>
      </c>
      <c r="AG344" s="33" t="s">
        <v>35</v>
      </c>
      <c r="AH344" s="103" t="s">
        <v>1641</v>
      </c>
      <c r="AI344" s="37">
        <v>54</v>
      </c>
      <c r="AJ344" s="3" t="s">
        <v>1807</v>
      </c>
    </row>
    <row r="345" spans="8:36" x14ac:dyDescent="0.25">
      <c r="AC345" s="1" t="s">
        <v>1773</v>
      </c>
      <c r="AD345" s="5" t="str">
        <f t="shared" si="17"/>
        <v>ListDescArt335_N/A_N/A</v>
      </c>
      <c r="AE345" s="5" t="s">
        <v>1781</v>
      </c>
      <c r="AF345" s="5" t="s">
        <v>35</v>
      </c>
      <c r="AG345" s="33" t="s">
        <v>35</v>
      </c>
      <c r="AH345" s="103" t="s">
        <v>1797</v>
      </c>
      <c r="AI345" s="37">
        <v>180</v>
      </c>
      <c r="AJ345" s="3" t="s">
        <v>1808</v>
      </c>
    </row>
    <row r="346" spans="8:36" x14ac:dyDescent="0.25">
      <c r="AC346" s="1" t="s">
        <v>1774</v>
      </c>
      <c r="AD346" s="5" t="str">
        <f t="shared" si="17"/>
        <v>ListDescArt336_Baixa_N/A</v>
      </c>
      <c r="AE346" s="5" t="s">
        <v>1782</v>
      </c>
      <c r="AF346" s="5" t="s">
        <v>44</v>
      </c>
      <c r="AG346" s="33" t="s">
        <v>35</v>
      </c>
      <c r="AH346" s="103" t="s">
        <v>1798</v>
      </c>
      <c r="AI346" s="37">
        <v>50</v>
      </c>
      <c r="AJ346" s="3" t="s">
        <v>1809</v>
      </c>
    </row>
    <row r="347" spans="8:36" x14ac:dyDescent="0.25">
      <c r="AD347" s="5" t="str">
        <f t="shared" si="17"/>
        <v>ListDescArt336_Média_N/A</v>
      </c>
      <c r="AE347" s="5" t="s">
        <v>1782</v>
      </c>
      <c r="AF347" s="5" t="s">
        <v>689</v>
      </c>
      <c r="AG347" s="33" t="s">
        <v>35</v>
      </c>
      <c r="AH347" s="103" t="s">
        <v>1798</v>
      </c>
      <c r="AI347" s="37">
        <v>79</v>
      </c>
      <c r="AJ347" s="3" t="s">
        <v>1810</v>
      </c>
    </row>
    <row r="348" spans="8:36" x14ac:dyDescent="0.25">
      <c r="AD348" s="5" t="str">
        <f t="shared" si="17"/>
        <v>ListDescArt336_Alta_N/A</v>
      </c>
      <c r="AE348" s="5" t="s">
        <v>1782</v>
      </c>
      <c r="AF348" s="5" t="s">
        <v>690</v>
      </c>
      <c r="AG348" s="33" t="s">
        <v>35</v>
      </c>
      <c r="AH348" s="103" t="s">
        <v>1798</v>
      </c>
      <c r="AI348" s="37">
        <v>108</v>
      </c>
      <c r="AJ348" s="3" t="s">
        <v>1811</v>
      </c>
    </row>
    <row r="349" spans="8:36" x14ac:dyDescent="0.25">
      <c r="AD349" s="5" t="str">
        <f t="shared" si="17"/>
        <v>ListDescArt336_Muito Alta_N/A</v>
      </c>
      <c r="AE349" s="5" t="s">
        <v>1782</v>
      </c>
      <c r="AF349" s="5" t="s">
        <v>698</v>
      </c>
      <c r="AG349" s="33" t="s">
        <v>35</v>
      </c>
      <c r="AH349" s="103" t="s">
        <v>1798</v>
      </c>
      <c r="AI349" s="37">
        <v>146</v>
      </c>
      <c r="AJ349" s="3" t="s">
        <v>1812</v>
      </c>
    </row>
    <row r="350" spans="8:36" x14ac:dyDescent="0.25">
      <c r="AC350" s="1" t="s">
        <v>1775</v>
      </c>
      <c r="AD350" s="5" t="str">
        <f t="shared" si="17"/>
        <v>ListDescArt337_Baixa_N/A</v>
      </c>
      <c r="AE350" s="5" t="s">
        <v>1783</v>
      </c>
      <c r="AF350" s="5" t="s">
        <v>44</v>
      </c>
      <c r="AG350" s="33" t="s">
        <v>35</v>
      </c>
      <c r="AH350" s="103" t="s">
        <v>1799</v>
      </c>
      <c r="AI350" s="37">
        <v>52</v>
      </c>
      <c r="AJ350" s="3" t="s">
        <v>1813</v>
      </c>
    </row>
    <row r="351" spans="8:36" x14ac:dyDescent="0.25">
      <c r="AD351" s="5" t="str">
        <f t="shared" si="17"/>
        <v>ListDescArt337_Média_N/A</v>
      </c>
      <c r="AE351" s="5" t="s">
        <v>1783</v>
      </c>
      <c r="AF351" s="5" t="s">
        <v>689</v>
      </c>
      <c r="AG351" s="33" t="s">
        <v>35</v>
      </c>
      <c r="AH351" s="103" t="s">
        <v>1799</v>
      </c>
      <c r="AI351" s="37">
        <v>82</v>
      </c>
      <c r="AJ351" s="3" t="s">
        <v>1814</v>
      </c>
    </row>
    <row r="352" spans="8:36" x14ac:dyDescent="0.25">
      <c r="AD352" s="5" t="str">
        <f t="shared" si="17"/>
        <v>ListDescArt337_Alta_N/A</v>
      </c>
      <c r="AE352" s="5" t="s">
        <v>1783</v>
      </c>
      <c r="AF352" s="5" t="s">
        <v>690</v>
      </c>
      <c r="AG352" s="33" t="s">
        <v>35</v>
      </c>
      <c r="AH352" s="103" t="s">
        <v>1799</v>
      </c>
      <c r="AI352" s="37">
        <v>111</v>
      </c>
      <c r="AJ352" s="3" t="s">
        <v>1815</v>
      </c>
    </row>
    <row r="353" spans="29:36" x14ac:dyDescent="0.25">
      <c r="AD353" s="5" t="str">
        <f t="shared" si="17"/>
        <v>ListDescArt337_Muito Alta_N/A</v>
      </c>
      <c r="AE353" s="5" t="s">
        <v>1783</v>
      </c>
      <c r="AF353" s="5" t="s">
        <v>698</v>
      </c>
      <c r="AG353" s="33" t="s">
        <v>35</v>
      </c>
      <c r="AH353" s="103" t="s">
        <v>1799</v>
      </c>
      <c r="AI353" s="37">
        <v>150</v>
      </c>
      <c r="AJ353" s="3" t="s">
        <v>1816</v>
      </c>
    </row>
    <row r="354" spans="29:36" x14ac:dyDescent="0.25">
      <c r="AC354" s="1" t="s">
        <v>1776</v>
      </c>
      <c r="AD354" s="5" t="str">
        <f t="shared" si="17"/>
        <v>ListDescArt338_N/A_N/A</v>
      </c>
      <c r="AE354" s="5" t="s">
        <v>1784</v>
      </c>
      <c r="AF354" s="5" t="s">
        <v>35</v>
      </c>
      <c r="AG354" s="33" t="s">
        <v>35</v>
      </c>
      <c r="AH354" s="103" t="s">
        <v>708</v>
      </c>
      <c r="AI354" s="37">
        <v>130</v>
      </c>
      <c r="AJ354" s="3" t="s">
        <v>1817</v>
      </c>
    </row>
    <row r="355" spans="29:36" x14ac:dyDescent="0.25">
      <c r="AC355" s="1" t="s">
        <v>1777</v>
      </c>
      <c r="AD355" s="5" t="str">
        <f t="shared" si="17"/>
        <v>ListDescArt339_N/A_N/A</v>
      </c>
      <c r="AE355" s="5" t="s">
        <v>1785</v>
      </c>
      <c r="AF355" s="5" t="s">
        <v>35</v>
      </c>
      <c r="AG355" s="33" t="s">
        <v>35</v>
      </c>
      <c r="AH355" s="103" t="s">
        <v>1800</v>
      </c>
      <c r="AI355" s="37">
        <v>25</v>
      </c>
      <c r="AJ355" s="3" t="s">
        <v>1818</v>
      </c>
    </row>
    <row r="356" spans="29:36" x14ac:dyDescent="0.25">
      <c r="AC356" s="1" t="s">
        <v>1778</v>
      </c>
      <c r="AD356" s="5" t="str">
        <f t="shared" si="17"/>
        <v>ListDescArt340_N/A_N/A</v>
      </c>
      <c r="AE356" s="5" t="s">
        <v>1786</v>
      </c>
      <c r="AF356" s="5" t="s">
        <v>35</v>
      </c>
      <c r="AG356" s="33" t="s">
        <v>35</v>
      </c>
      <c r="AH356" s="103" t="s">
        <v>1801</v>
      </c>
      <c r="AI356" s="37">
        <v>270</v>
      </c>
      <c r="AJ356" s="3" t="s">
        <v>1819</v>
      </c>
    </row>
    <row r="357" spans="29:36" x14ac:dyDescent="0.25">
      <c r="AC357" s="5" t="s">
        <v>376</v>
      </c>
      <c r="AD357" s="5" t="str">
        <f t="shared" ref="AD357:AD365" si="18">CONCATENATE(AE357,"_",AF357,"_",AG357)</f>
        <v>ListDescArt110_Baixa_N/A</v>
      </c>
      <c r="AE357" s="5" t="s">
        <v>577</v>
      </c>
      <c r="AF357" s="5" t="s">
        <v>44</v>
      </c>
      <c r="AG357" s="33" t="s">
        <v>35</v>
      </c>
      <c r="AH357" s="105" t="s">
        <v>891</v>
      </c>
      <c r="AI357" s="37">
        <v>40</v>
      </c>
      <c r="AJ357" s="66" t="s">
        <v>925</v>
      </c>
    </row>
    <row r="358" spans="29:36" x14ac:dyDescent="0.25">
      <c r="AC358" s="5"/>
      <c r="AD358" s="5" t="str">
        <f t="shared" si="18"/>
        <v>ListDescArt110_Média_N/A</v>
      </c>
      <c r="AE358" s="5" t="s">
        <v>577</v>
      </c>
      <c r="AF358" s="5" t="s">
        <v>689</v>
      </c>
      <c r="AG358" s="33" t="s">
        <v>35</v>
      </c>
      <c r="AH358" s="105" t="s">
        <v>891</v>
      </c>
      <c r="AI358" s="37">
        <v>80</v>
      </c>
      <c r="AJ358" s="66" t="s">
        <v>926</v>
      </c>
    </row>
    <row r="359" spans="29:36" x14ac:dyDescent="0.25">
      <c r="AC359" s="5"/>
      <c r="AD359" s="5" t="str">
        <f t="shared" si="18"/>
        <v>ListDescArt110_Alta_N/A</v>
      </c>
      <c r="AE359" s="5" t="s">
        <v>577</v>
      </c>
      <c r="AF359" s="5" t="s">
        <v>690</v>
      </c>
      <c r="AG359" s="33" t="s">
        <v>35</v>
      </c>
      <c r="AH359" s="91" t="s">
        <v>891</v>
      </c>
      <c r="AI359" s="37">
        <v>160</v>
      </c>
      <c r="AJ359" s="66" t="s">
        <v>927</v>
      </c>
    </row>
    <row r="360" spans="29:36" x14ac:dyDescent="0.25">
      <c r="AC360" s="5" t="s">
        <v>377</v>
      </c>
      <c r="AD360" s="5" t="str">
        <f t="shared" si="18"/>
        <v>ListDescArt111_Baixa_N/A</v>
      </c>
      <c r="AE360" s="5" t="s">
        <v>578</v>
      </c>
      <c r="AF360" s="5" t="s">
        <v>44</v>
      </c>
      <c r="AG360" s="33" t="s">
        <v>35</v>
      </c>
      <c r="AH360" s="91" t="s">
        <v>891</v>
      </c>
      <c r="AI360" s="37">
        <v>24</v>
      </c>
      <c r="AJ360" s="66" t="s">
        <v>925</v>
      </c>
    </row>
    <row r="361" spans="29:36" x14ac:dyDescent="0.25">
      <c r="AC361" s="5"/>
      <c r="AD361" s="5" t="str">
        <f t="shared" si="18"/>
        <v>ListDescArt111_Média_N/A</v>
      </c>
      <c r="AE361" s="5" t="s">
        <v>578</v>
      </c>
      <c r="AF361" s="5" t="s">
        <v>689</v>
      </c>
      <c r="AG361" s="33" t="s">
        <v>35</v>
      </c>
      <c r="AH361" s="91" t="s">
        <v>891</v>
      </c>
      <c r="AI361" s="37">
        <v>40</v>
      </c>
      <c r="AJ361" s="66" t="s">
        <v>926</v>
      </c>
    </row>
    <row r="362" spans="29:36" x14ac:dyDescent="0.25">
      <c r="AC362" s="5"/>
      <c r="AD362" s="5" t="str">
        <f t="shared" si="18"/>
        <v>ListDescArt111_Alta_N/A</v>
      </c>
      <c r="AE362" s="5" t="s">
        <v>578</v>
      </c>
      <c r="AF362" s="5" t="s">
        <v>690</v>
      </c>
      <c r="AG362" s="33" t="s">
        <v>35</v>
      </c>
      <c r="AH362" s="91" t="s">
        <v>891</v>
      </c>
      <c r="AI362" s="37">
        <v>80</v>
      </c>
      <c r="AJ362" s="66" t="s">
        <v>927</v>
      </c>
    </row>
    <row r="363" spans="29:36" x14ac:dyDescent="0.25">
      <c r="AC363" s="5" t="s">
        <v>378</v>
      </c>
      <c r="AD363" s="5" t="str">
        <f t="shared" si="18"/>
        <v>ListDescArt112_N/A_N/A</v>
      </c>
      <c r="AE363" s="5" t="s">
        <v>579</v>
      </c>
      <c r="AF363" s="5" t="s">
        <v>35</v>
      </c>
      <c r="AG363" s="33" t="s">
        <v>35</v>
      </c>
      <c r="AH363" s="91" t="s">
        <v>896</v>
      </c>
      <c r="AI363" s="37">
        <v>16</v>
      </c>
      <c r="AJ363" s="66" t="s">
        <v>905</v>
      </c>
    </row>
    <row r="364" spans="29:36" x14ac:dyDescent="0.25">
      <c r="AC364" s="5" t="s">
        <v>380</v>
      </c>
      <c r="AD364" s="5" t="str">
        <f t="shared" si="18"/>
        <v>ListDescArt113_Baixa_N/A</v>
      </c>
      <c r="AE364" s="5" t="s">
        <v>580</v>
      </c>
      <c r="AF364" s="5" t="s">
        <v>44</v>
      </c>
      <c r="AG364" s="33" t="s">
        <v>35</v>
      </c>
      <c r="AH364" s="91" t="s">
        <v>712</v>
      </c>
      <c r="AI364" s="37">
        <v>6</v>
      </c>
      <c r="AJ364" s="66" t="s">
        <v>928</v>
      </c>
    </row>
    <row r="365" spans="29:36" x14ac:dyDescent="0.25">
      <c r="AC365" s="5"/>
      <c r="AD365" s="5" t="str">
        <f t="shared" si="18"/>
        <v>ListDescArt113_Média_N/A</v>
      </c>
      <c r="AE365" s="5" t="s">
        <v>580</v>
      </c>
      <c r="AF365" s="5" t="s">
        <v>689</v>
      </c>
      <c r="AG365" s="33" t="s">
        <v>35</v>
      </c>
      <c r="AH365" s="91" t="s">
        <v>712</v>
      </c>
      <c r="AI365" s="37">
        <v>10</v>
      </c>
      <c r="AJ365" s="66" t="s">
        <v>929</v>
      </c>
    </row>
    <row r="366" spans="29:36" x14ac:dyDescent="0.25">
      <c r="AC366" s="5"/>
      <c r="AD366" s="5" t="str">
        <f t="shared" ref="AD366:AD379" si="19">CONCATENATE(AE366,"_",AF366,"_",AG366)</f>
        <v>ListDescArt113_Alta_N/A</v>
      </c>
      <c r="AE366" s="5" t="s">
        <v>580</v>
      </c>
      <c r="AF366" s="5" t="s">
        <v>690</v>
      </c>
      <c r="AG366" s="33" t="s">
        <v>35</v>
      </c>
      <c r="AH366" s="91" t="s">
        <v>712</v>
      </c>
      <c r="AI366" s="37">
        <v>18</v>
      </c>
      <c r="AJ366" s="66" t="s">
        <v>824</v>
      </c>
    </row>
    <row r="367" spans="29:36" x14ac:dyDescent="0.25">
      <c r="AC367" s="5" t="s">
        <v>381</v>
      </c>
      <c r="AD367" s="5" t="str">
        <f t="shared" si="19"/>
        <v>ListDescArt114_Baixa_N/A</v>
      </c>
      <c r="AE367" s="5" t="s">
        <v>581</v>
      </c>
      <c r="AF367" s="5" t="s">
        <v>44</v>
      </c>
      <c r="AG367" s="33" t="s">
        <v>35</v>
      </c>
      <c r="AH367" s="91" t="s">
        <v>712</v>
      </c>
      <c r="AI367" s="37">
        <v>3</v>
      </c>
      <c r="AJ367" s="66" t="s">
        <v>928</v>
      </c>
    </row>
    <row r="368" spans="29:36" x14ac:dyDescent="0.25">
      <c r="AC368" s="5"/>
      <c r="AD368" s="5" t="str">
        <f t="shared" si="19"/>
        <v>ListDescArt114_Média_N/A</v>
      </c>
      <c r="AE368" s="5" t="s">
        <v>581</v>
      </c>
      <c r="AF368" s="5" t="s">
        <v>689</v>
      </c>
      <c r="AG368" s="33" t="s">
        <v>35</v>
      </c>
      <c r="AH368" s="91" t="s">
        <v>712</v>
      </c>
      <c r="AI368" s="37">
        <v>5</v>
      </c>
      <c r="AJ368" s="66" t="s">
        <v>929</v>
      </c>
    </row>
    <row r="369" spans="29:36" x14ac:dyDescent="0.25">
      <c r="AC369" s="5"/>
      <c r="AD369" s="5" t="str">
        <f t="shared" si="19"/>
        <v>ListDescArt114_Alta_N/A</v>
      </c>
      <c r="AE369" s="5" t="s">
        <v>581</v>
      </c>
      <c r="AF369" s="5" t="s">
        <v>690</v>
      </c>
      <c r="AG369" s="33" t="s">
        <v>35</v>
      </c>
      <c r="AH369" s="91" t="s">
        <v>712</v>
      </c>
      <c r="AI369" s="37">
        <v>9</v>
      </c>
      <c r="AJ369" s="66" t="s">
        <v>824</v>
      </c>
    </row>
    <row r="370" spans="29:36" x14ac:dyDescent="0.25">
      <c r="AC370" s="5" t="s">
        <v>382</v>
      </c>
      <c r="AD370" s="5" t="str">
        <f t="shared" si="19"/>
        <v>ListDescArt115_Baixa_N/A</v>
      </c>
      <c r="AE370" s="5" t="s">
        <v>582</v>
      </c>
      <c r="AF370" s="5" t="s">
        <v>44</v>
      </c>
      <c r="AG370" s="33" t="s">
        <v>35</v>
      </c>
      <c r="AH370" s="91" t="s">
        <v>930</v>
      </c>
      <c r="AI370" s="37">
        <v>8</v>
      </c>
      <c r="AJ370" s="66" t="s">
        <v>931</v>
      </c>
    </row>
    <row r="371" spans="29:36" x14ac:dyDescent="0.25">
      <c r="AC371" s="5"/>
      <c r="AD371" s="5" t="str">
        <f t="shared" si="19"/>
        <v>ListDescArt115_Média_N/A</v>
      </c>
      <c r="AE371" s="5" t="s">
        <v>582</v>
      </c>
      <c r="AF371" s="5" t="s">
        <v>689</v>
      </c>
      <c r="AG371" s="33" t="s">
        <v>35</v>
      </c>
      <c r="AH371" s="91" t="s">
        <v>930</v>
      </c>
      <c r="AI371" s="37">
        <v>16</v>
      </c>
      <c r="AJ371" s="66" t="s">
        <v>932</v>
      </c>
    </row>
    <row r="372" spans="29:36" x14ac:dyDescent="0.25">
      <c r="AC372" s="5"/>
      <c r="AD372" s="5" t="str">
        <f t="shared" si="19"/>
        <v>ListDescArt115_Alta_N/A</v>
      </c>
      <c r="AE372" s="5" t="s">
        <v>582</v>
      </c>
      <c r="AF372" s="5" t="s">
        <v>690</v>
      </c>
      <c r="AG372" s="33" t="s">
        <v>35</v>
      </c>
      <c r="AH372" s="91" t="s">
        <v>930</v>
      </c>
      <c r="AI372" s="37">
        <v>24</v>
      </c>
      <c r="AJ372" s="66" t="s">
        <v>824</v>
      </c>
    </row>
    <row r="373" spans="29:36" x14ac:dyDescent="0.25">
      <c r="AC373" s="5" t="s">
        <v>383</v>
      </c>
      <c r="AD373" s="5" t="str">
        <f t="shared" si="19"/>
        <v>ListDescArt116_Baixa_N/A</v>
      </c>
      <c r="AE373" s="5" t="s">
        <v>583</v>
      </c>
      <c r="AF373" s="5" t="s">
        <v>44</v>
      </c>
      <c r="AG373" s="33" t="s">
        <v>35</v>
      </c>
      <c r="AH373" s="91" t="s">
        <v>930</v>
      </c>
      <c r="AI373" s="37">
        <v>4</v>
      </c>
      <c r="AJ373" s="66" t="s">
        <v>933</v>
      </c>
    </row>
    <row r="374" spans="29:36" x14ac:dyDescent="0.25">
      <c r="AC374" s="5"/>
      <c r="AD374" s="5" t="str">
        <f t="shared" si="19"/>
        <v>ListDescArt116_Média_N/A</v>
      </c>
      <c r="AE374" s="5" t="s">
        <v>583</v>
      </c>
      <c r="AF374" s="5" t="s">
        <v>689</v>
      </c>
      <c r="AG374" s="33" t="s">
        <v>35</v>
      </c>
      <c r="AH374" s="91" t="s">
        <v>930</v>
      </c>
      <c r="AI374" s="37">
        <v>8</v>
      </c>
      <c r="AJ374" s="66" t="s">
        <v>934</v>
      </c>
    </row>
    <row r="375" spans="29:36" x14ac:dyDescent="0.25">
      <c r="AC375" s="5"/>
      <c r="AD375" s="5" t="str">
        <f t="shared" si="19"/>
        <v>ListDescArt116_Alta_N/A</v>
      </c>
      <c r="AE375" s="5" t="s">
        <v>583</v>
      </c>
      <c r="AF375" s="5" t="s">
        <v>690</v>
      </c>
      <c r="AG375" s="33" t="s">
        <v>35</v>
      </c>
      <c r="AH375" s="91" t="s">
        <v>930</v>
      </c>
      <c r="AI375" s="37">
        <v>12</v>
      </c>
      <c r="AJ375" s="66" t="s">
        <v>824</v>
      </c>
    </row>
    <row r="376" spans="29:36" x14ac:dyDescent="0.25">
      <c r="AC376" s="5" t="s">
        <v>384</v>
      </c>
      <c r="AD376" s="5" t="str">
        <f t="shared" si="19"/>
        <v>ListDescArt117_N/A_N/A</v>
      </c>
      <c r="AE376" s="5" t="s">
        <v>584</v>
      </c>
      <c r="AF376" s="5" t="s">
        <v>35</v>
      </c>
      <c r="AG376" s="33" t="s">
        <v>35</v>
      </c>
      <c r="AH376" s="91" t="s">
        <v>935</v>
      </c>
      <c r="AI376" s="37">
        <v>0.3</v>
      </c>
      <c r="AJ376" s="66" t="s">
        <v>936</v>
      </c>
    </row>
    <row r="377" spans="29:36" x14ac:dyDescent="0.25">
      <c r="AC377" s="5" t="s">
        <v>385</v>
      </c>
      <c r="AD377" s="5" t="str">
        <f t="shared" si="19"/>
        <v>ListDescArt118_Baixa_N/A</v>
      </c>
      <c r="AE377" s="5" t="s">
        <v>585</v>
      </c>
      <c r="AF377" s="5" t="s">
        <v>44</v>
      </c>
      <c r="AG377" s="33" t="s">
        <v>35</v>
      </c>
      <c r="AH377" s="91" t="s">
        <v>715</v>
      </c>
      <c r="AI377" s="37">
        <v>6</v>
      </c>
      <c r="AJ377" s="66" t="s">
        <v>937</v>
      </c>
    </row>
    <row r="378" spans="29:36" x14ac:dyDescent="0.25">
      <c r="AC378" s="5"/>
      <c r="AD378" s="5" t="str">
        <f t="shared" si="19"/>
        <v>ListDescArt118_Alta_N/A</v>
      </c>
      <c r="AE378" s="5" t="s">
        <v>585</v>
      </c>
      <c r="AF378" s="5" t="s">
        <v>690</v>
      </c>
      <c r="AG378" s="33" t="s">
        <v>35</v>
      </c>
      <c r="AH378" s="91" t="s">
        <v>715</v>
      </c>
      <c r="AI378" s="37">
        <v>8</v>
      </c>
      <c r="AJ378" s="66" t="s">
        <v>938</v>
      </c>
    </row>
    <row r="379" spans="29:36" x14ac:dyDescent="0.25">
      <c r="AC379" s="5" t="s">
        <v>387</v>
      </c>
      <c r="AD379" s="5" t="str">
        <f t="shared" si="19"/>
        <v>ListDescArt119_N/A_N/A</v>
      </c>
      <c r="AE379" s="5" t="s">
        <v>586</v>
      </c>
      <c r="AF379" s="33" t="s">
        <v>35</v>
      </c>
      <c r="AG379" s="33" t="s">
        <v>35</v>
      </c>
      <c r="AH379" s="91" t="s">
        <v>716</v>
      </c>
      <c r="AI379" s="37">
        <v>14</v>
      </c>
      <c r="AJ379" s="33" t="s">
        <v>35</v>
      </c>
    </row>
    <row r="380" spans="29:36" x14ac:dyDescent="0.25">
      <c r="AC380" s="5" t="s">
        <v>388</v>
      </c>
      <c r="AD380" s="5" t="str">
        <f t="shared" ref="AD380:AD393" si="20">CONCATENATE(AE380,"_",AF380,"_",AG380)</f>
        <v>ListDescArt120_N/A_N/A</v>
      </c>
      <c r="AE380" s="5" t="s">
        <v>587</v>
      </c>
      <c r="AF380" s="33" t="s">
        <v>35</v>
      </c>
      <c r="AG380" s="33" t="s">
        <v>35</v>
      </c>
      <c r="AH380" s="91" t="s">
        <v>716</v>
      </c>
      <c r="AI380" s="37">
        <v>7</v>
      </c>
      <c r="AJ380" s="33" t="s">
        <v>35</v>
      </c>
    </row>
    <row r="381" spans="29:36" x14ac:dyDescent="0.25">
      <c r="AC381" s="5" t="s">
        <v>389</v>
      </c>
      <c r="AD381" s="5" t="str">
        <f t="shared" si="20"/>
        <v>ListDescArt121_Baixa_N/A</v>
      </c>
      <c r="AE381" s="5" t="s">
        <v>588</v>
      </c>
      <c r="AF381" s="5" t="s">
        <v>44</v>
      </c>
      <c r="AG381" s="33" t="s">
        <v>35</v>
      </c>
      <c r="AH381" s="91" t="s">
        <v>716</v>
      </c>
      <c r="AI381" s="37">
        <v>8</v>
      </c>
      <c r="AJ381" s="66" t="s">
        <v>939</v>
      </c>
    </row>
    <row r="382" spans="29:36" x14ac:dyDescent="0.25">
      <c r="AC382" s="5"/>
      <c r="AD382" s="5" t="str">
        <f t="shared" si="20"/>
        <v>ListDescArt121_Média_N/A</v>
      </c>
      <c r="AE382" s="5" t="s">
        <v>588</v>
      </c>
      <c r="AF382" s="5" t="s">
        <v>689</v>
      </c>
      <c r="AG382" s="33" t="s">
        <v>35</v>
      </c>
      <c r="AH382" s="91" t="s">
        <v>716</v>
      </c>
      <c r="AI382" s="37">
        <v>16</v>
      </c>
      <c r="AJ382" s="66" t="s">
        <v>940</v>
      </c>
    </row>
    <row r="383" spans="29:36" x14ac:dyDescent="0.25">
      <c r="AC383" s="5"/>
      <c r="AD383" s="5" t="str">
        <f t="shared" si="20"/>
        <v>ListDescArt121_Alta_N/A</v>
      </c>
      <c r="AE383" s="5" t="s">
        <v>588</v>
      </c>
      <c r="AF383" s="5" t="s">
        <v>690</v>
      </c>
      <c r="AG383" s="33" t="s">
        <v>35</v>
      </c>
      <c r="AH383" s="91" t="s">
        <v>716</v>
      </c>
      <c r="AI383" s="37">
        <v>24</v>
      </c>
      <c r="AJ383" s="66" t="s">
        <v>941</v>
      </c>
    </row>
    <row r="384" spans="29:36" x14ac:dyDescent="0.25">
      <c r="AC384" s="5" t="s">
        <v>390</v>
      </c>
      <c r="AD384" s="5" t="str">
        <f t="shared" si="20"/>
        <v>ListDescArt122_Baixa_N/A</v>
      </c>
      <c r="AE384" s="5" t="s">
        <v>589</v>
      </c>
      <c r="AF384" s="5" t="s">
        <v>44</v>
      </c>
      <c r="AG384" s="33" t="s">
        <v>35</v>
      </c>
      <c r="AH384" s="91" t="s">
        <v>716</v>
      </c>
      <c r="AI384" s="37">
        <v>4</v>
      </c>
      <c r="AJ384" s="66" t="s">
        <v>939</v>
      </c>
    </row>
    <row r="385" spans="29:36" x14ac:dyDescent="0.25">
      <c r="AC385" s="5"/>
      <c r="AD385" s="5" t="str">
        <f t="shared" si="20"/>
        <v>ListDescArt122_Média_N/A</v>
      </c>
      <c r="AE385" s="5" t="s">
        <v>589</v>
      </c>
      <c r="AF385" s="5" t="s">
        <v>689</v>
      </c>
      <c r="AG385" s="33" t="s">
        <v>35</v>
      </c>
      <c r="AH385" s="91" t="s">
        <v>716</v>
      </c>
      <c r="AI385" s="37">
        <v>8</v>
      </c>
      <c r="AJ385" s="66" t="s">
        <v>940</v>
      </c>
    </row>
    <row r="386" spans="29:36" x14ac:dyDescent="0.25">
      <c r="AC386" s="5"/>
      <c r="AD386" s="5" t="str">
        <f t="shared" si="20"/>
        <v>ListDescArt122_Alta_N/A</v>
      </c>
      <c r="AE386" s="5" t="s">
        <v>589</v>
      </c>
      <c r="AF386" s="5" t="s">
        <v>690</v>
      </c>
      <c r="AG386" s="33" t="s">
        <v>35</v>
      </c>
      <c r="AH386" s="91" t="s">
        <v>716</v>
      </c>
      <c r="AI386" s="37">
        <v>12</v>
      </c>
      <c r="AJ386" s="66" t="s">
        <v>941</v>
      </c>
    </row>
    <row r="387" spans="29:36" x14ac:dyDescent="0.25">
      <c r="AC387" s="5" t="s">
        <v>391</v>
      </c>
      <c r="AD387" s="5" t="str">
        <f t="shared" si="20"/>
        <v>ListDescArt123_Baixa_N/A</v>
      </c>
      <c r="AE387" s="5" t="s">
        <v>590</v>
      </c>
      <c r="AF387" s="5" t="s">
        <v>44</v>
      </c>
      <c r="AG387" s="33" t="s">
        <v>35</v>
      </c>
      <c r="AH387" s="91" t="s">
        <v>716</v>
      </c>
      <c r="AI387" s="37">
        <v>4</v>
      </c>
      <c r="AJ387" s="66" t="s">
        <v>942</v>
      </c>
    </row>
    <row r="388" spans="29:36" x14ac:dyDescent="0.25">
      <c r="AC388" s="5"/>
      <c r="AD388" s="5" t="str">
        <f t="shared" si="20"/>
        <v>ListDescArt123_Média_N/A</v>
      </c>
      <c r="AE388" s="5" t="s">
        <v>590</v>
      </c>
      <c r="AF388" s="5" t="s">
        <v>689</v>
      </c>
      <c r="AG388" s="33" t="s">
        <v>35</v>
      </c>
      <c r="AH388" s="91" t="s">
        <v>716</v>
      </c>
      <c r="AI388" s="37">
        <v>8</v>
      </c>
      <c r="AJ388" s="66" t="s">
        <v>943</v>
      </c>
    </row>
    <row r="389" spans="29:36" x14ac:dyDescent="0.25">
      <c r="AC389" s="5"/>
      <c r="AD389" s="5" t="str">
        <f t="shared" si="20"/>
        <v>ListDescArt123_Alta_N/A</v>
      </c>
      <c r="AE389" s="5" t="s">
        <v>590</v>
      </c>
      <c r="AF389" s="5" t="s">
        <v>690</v>
      </c>
      <c r="AG389" s="33" t="s">
        <v>35</v>
      </c>
      <c r="AH389" s="91" t="s">
        <v>716</v>
      </c>
      <c r="AI389" s="37">
        <v>12</v>
      </c>
      <c r="AJ389" s="66" t="s">
        <v>944</v>
      </c>
    </row>
    <row r="390" spans="29:36" x14ac:dyDescent="0.25">
      <c r="AC390" s="5" t="s">
        <v>392</v>
      </c>
      <c r="AD390" s="5" t="str">
        <f t="shared" si="20"/>
        <v>ListDescArt124_Baixa_N/A</v>
      </c>
      <c r="AE390" s="5" t="s">
        <v>591</v>
      </c>
      <c r="AF390" s="5" t="s">
        <v>44</v>
      </c>
      <c r="AG390" s="33" t="s">
        <v>35</v>
      </c>
      <c r="AH390" s="91" t="s">
        <v>716</v>
      </c>
      <c r="AI390" s="37">
        <v>2</v>
      </c>
      <c r="AJ390" s="66" t="s">
        <v>942</v>
      </c>
    </row>
    <row r="391" spans="29:36" x14ac:dyDescent="0.25">
      <c r="AC391" s="5"/>
      <c r="AD391" s="5" t="str">
        <f t="shared" si="20"/>
        <v>ListDescArt124_Média_N/A</v>
      </c>
      <c r="AE391" s="5" t="s">
        <v>591</v>
      </c>
      <c r="AF391" s="5" t="s">
        <v>689</v>
      </c>
      <c r="AG391" s="33" t="s">
        <v>35</v>
      </c>
      <c r="AH391" s="91" t="s">
        <v>716</v>
      </c>
      <c r="AI391" s="37">
        <v>4</v>
      </c>
      <c r="AJ391" s="66" t="s">
        <v>943</v>
      </c>
    </row>
    <row r="392" spans="29:36" x14ac:dyDescent="0.25">
      <c r="AC392" s="5"/>
      <c r="AD392" s="5" t="str">
        <f t="shared" si="20"/>
        <v>ListDescArt124_Alta_N/A</v>
      </c>
      <c r="AE392" s="5" t="s">
        <v>591</v>
      </c>
      <c r="AF392" s="5" t="s">
        <v>690</v>
      </c>
      <c r="AG392" s="33" t="s">
        <v>35</v>
      </c>
      <c r="AH392" s="91" t="s">
        <v>716</v>
      </c>
      <c r="AI392" s="37">
        <v>6</v>
      </c>
      <c r="AJ392" s="66" t="s">
        <v>944</v>
      </c>
    </row>
    <row r="393" spans="29:36" x14ac:dyDescent="0.25">
      <c r="AC393" s="5" t="s">
        <v>393</v>
      </c>
      <c r="AD393" s="5" t="str">
        <f t="shared" si="20"/>
        <v>ListDescArt125_Baixa_N/A</v>
      </c>
      <c r="AE393" s="5" t="s">
        <v>592</v>
      </c>
      <c r="AF393" s="5" t="s">
        <v>44</v>
      </c>
      <c r="AG393" s="33" t="s">
        <v>35</v>
      </c>
      <c r="AH393" s="91" t="s">
        <v>716</v>
      </c>
      <c r="AI393" s="37">
        <v>2</v>
      </c>
      <c r="AJ393" s="66" t="s">
        <v>945</v>
      </c>
    </row>
    <row r="394" spans="29:36" x14ac:dyDescent="0.25">
      <c r="AC394" s="5"/>
      <c r="AD394" s="5" t="str">
        <f t="shared" ref="AD394:AD414" si="21">CONCATENATE(AE394,"_",AF394,"_",AG394)</f>
        <v>ListDescArt125_Média_N/A</v>
      </c>
      <c r="AE394" s="5" t="s">
        <v>592</v>
      </c>
      <c r="AF394" s="5" t="s">
        <v>689</v>
      </c>
      <c r="AG394" s="33" t="s">
        <v>35</v>
      </c>
      <c r="AH394" s="91" t="s">
        <v>716</v>
      </c>
      <c r="AI394" s="37">
        <v>4</v>
      </c>
      <c r="AJ394" s="66" t="s">
        <v>946</v>
      </c>
    </row>
    <row r="395" spans="29:36" x14ac:dyDescent="0.25">
      <c r="AC395" s="5"/>
      <c r="AD395" s="5" t="str">
        <f t="shared" si="21"/>
        <v>ListDescArt125_Alta_N/A</v>
      </c>
      <c r="AE395" s="5" t="s">
        <v>592</v>
      </c>
      <c r="AF395" s="5" t="s">
        <v>690</v>
      </c>
      <c r="AG395" s="33" t="s">
        <v>35</v>
      </c>
      <c r="AH395" s="91" t="s">
        <v>716</v>
      </c>
      <c r="AI395" s="37">
        <v>6</v>
      </c>
      <c r="AJ395" s="66" t="s">
        <v>947</v>
      </c>
    </row>
    <row r="396" spans="29:36" x14ac:dyDescent="0.25">
      <c r="AC396" s="5" t="s">
        <v>394</v>
      </c>
      <c r="AD396" s="5" t="str">
        <f t="shared" si="21"/>
        <v>ListDescArt126_Baixa_N/A</v>
      </c>
      <c r="AE396" s="5" t="s">
        <v>593</v>
      </c>
      <c r="AF396" s="5" t="s">
        <v>44</v>
      </c>
      <c r="AG396" s="33" t="s">
        <v>35</v>
      </c>
      <c r="AH396" s="91" t="s">
        <v>716</v>
      </c>
      <c r="AI396" s="37">
        <v>1</v>
      </c>
      <c r="AJ396" s="66" t="s">
        <v>945</v>
      </c>
    </row>
    <row r="397" spans="29:36" x14ac:dyDescent="0.25">
      <c r="AC397" s="5"/>
      <c r="AD397" s="5" t="str">
        <f t="shared" si="21"/>
        <v>ListDescArt126_Média_N/A</v>
      </c>
      <c r="AE397" s="5" t="s">
        <v>593</v>
      </c>
      <c r="AF397" s="5" t="s">
        <v>689</v>
      </c>
      <c r="AG397" s="33" t="s">
        <v>35</v>
      </c>
      <c r="AH397" s="91" t="s">
        <v>716</v>
      </c>
      <c r="AI397" s="37">
        <v>2</v>
      </c>
      <c r="AJ397" s="66" t="s">
        <v>946</v>
      </c>
    </row>
    <row r="398" spans="29:36" x14ac:dyDescent="0.25">
      <c r="AC398" s="5"/>
      <c r="AD398" s="5" t="str">
        <f t="shared" si="21"/>
        <v>ListDescArt126_Alta_N/A</v>
      </c>
      <c r="AE398" s="5" t="s">
        <v>593</v>
      </c>
      <c r="AF398" s="5" t="s">
        <v>690</v>
      </c>
      <c r="AG398" s="33" t="s">
        <v>35</v>
      </c>
      <c r="AH398" s="91" t="s">
        <v>716</v>
      </c>
      <c r="AI398" s="37">
        <v>3</v>
      </c>
      <c r="AJ398" s="66" t="s">
        <v>947</v>
      </c>
    </row>
    <row r="399" spans="29:36" ht="15" customHeight="1" x14ac:dyDescent="0.25">
      <c r="AC399" s="5" t="s">
        <v>395</v>
      </c>
      <c r="AD399" s="5" t="str">
        <f t="shared" si="21"/>
        <v>ListDescArt127_Muito Baixa_N/A</v>
      </c>
      <c r="AE399" s="5" t="s">
        <v>594</v>
      </c>
      <c r="AF399" s="5" t="s">
        <v>697</v>
      </c>
      <c r="AG399" s="33" t="s">
        <v>35</v>
      </c>
      <c r="AH399" s="91" t="s">
        <v>716</v>
      </c>
      <c r="AI399" s="37">
        <v>1</v>
      </c>
      <c r="AJ399" s="3" t="s">
        <v>1761</v>
      </c>
    </row>
    <row r="400" spans="29:36" ht="195" x14ac:dyDescent="0.25">
      <c r="AC400" s="5"/>
      <c r="AD400" s="5" t="str">
        <f t="shared" si="21"/>
        <v>ListDescArt127_Baixa_N/A</v>
      </c>
      <c r="AE400" s="5" t="s">
        <v>594</v>
      </c>
      <c r="AF400" s="5" t="s">
        <v>44</v>
      </c>
      <c r="AG400" s="33" t="s">
        <v>35</v>
      </c>
      <c r="AH400" s="91" t="s">
        <v>716</v>
      </c>
      <c r="AI400" s="37">
        <v>4</v>
      </c>
      <c r="AJ400" s="13" t="s">
        <v>1762</v>
      </c>
    </row>
    <row r="401" spans="29:36" ht="15" customHeight="1" x14ac:dyDescent="0.25">
      <c r="AC401" s="5"/>
      <c r="AD401" s="5" t="str">
        <f t="shared" si="21"/>
        <v>ListDescArt127_Média_N/A</v>
      </c>
      <c r="AE401" s="5" t="s">
        <v>594</v>
      </c>
      <c r="AF401" s="5" t="s">
        <v>689</v>
      </c>
      <c r="AG401" s="33" t="s">
        <v>35</v>
      </c>
      <c r="AH401" s="91" t="s">
        <v>716</v>
      </c>
      <c r="AI401" s="37">
        <v>12</v>
      </c>
      <c r="AJ401" s="3" t="s">
        <v>1763</v>
      </c>
    </row>
    <row r="402" spans="29:36" ht="225" x14ac:dyDescent="0.25">
      <c r="AC402" s="5"/>
      <c r="AD402" s="5" t="str">
        <f t="shared" si="21"/>
        <v>ListDescArt127_Alta_N/A</v>
      </c>
      <c r="AE402" s="5" t="s">
        <v>594</v>
      </c>
      <c r="AF402" s="5" t="s">
        <v>690</v>
      </c>
      <c r="AG402" s="33" t="s">
        <v>35</v>
      </c>
      <c r="AH402" s="91" t="s">
        <v>716</v>
      </c>
      <c r="AI402" s="37">
        <v>20</v>
      </c>
      <c r="AJ402" s="13" t="s">
        <v>1764</v>
      </c>
    </row>
    <row r="403" spans="29:36" x14ac:dyDescent="0.25">
      <c r="AC403" s="5"/>
      <c r="AD403" s="5" t="str">
        <f t="shared" si="21"/>
        <v>ListDescArt127_Muito Alta_N/A</v>
      </c>
      <c r="AE403" s="5" t="s">
        <v>594</v>
      </c>
      <c r="AF403" s="5" t="s">
        <v>698</v>
      </c>
      <c r="AG403" s="33" t="s">
        <v>35</v>
      </c>
      <c r="AH403" s="91" t="s">
        <v>716</v>
      </c>
      <c r="AI403" s="37">
        <v>40</v>
      </c>
      <c r="AJ403" s="3" t="s">
        <v>1765</v>
      </c>
    </row>
    <row r="404" spans="29:36" x14ac:dyDescent="0.25">
      <c r="AC404" s="5" t="s">
        <v>396</v>
      </c>
      <c r="AD404" s="5" t="str">
        <f t="shared" si="21"/>
        <v>ListDescArt128_Muito Baixa_N/A</v>
      </c>
      <c r="AE404" s="5" t="s">
        <v>595</v>
      </c>
      <c r="AF404" s="5" t="s">
        <v>697</v>
      </c>
      <c r="AG404" s="33" t="s">
        <v>35</v>
      </c>
      <c r="AH404" s="91" t="s">
        <v>716</v>
      </c>
      <c r="AI404" s="37">
        <v>0.5</v>
      </c>
      <c r="AJ404" s="3" t="s">
        <v>1182</v>
      </c>
    </row>
    <row r="405" spans="29:36" ht="15.75" customHeight="1" x14ac:dyDescent="0.25">
      <c r="AC405" s="5"/>
      <c r="AD405" s="5" t="str">
        <f t="shared" si="21"/>
        <v>ListDescArt128_Baixa_N/A</v>
      </c>
      <c r="AE405" s="5" t="s">
        <v>595</v>
      </c>
      <c r="AF405" s="5" t="s">
        <v>44</v>
      </c>
      <c r="AG405" s="33" t="s">
        <v>35</v>
      </c>
      <c r="AH405" s="91" t="s">
        <v>716</v>
      </c>
      <c r="AI405" s="37">
        <v>2</v>
      </c>
      <c r="AJ405" s="3" t="s">
        <v>1766</v>
      </c>
    </row>
    <row r="406" spans="29:36" ht="225" x14ac:dyDescent="0.25">
      <c r="AC406" s="5"/>
      <c r="AD406" s="5" t="str">
        <f t="shared" si="21"/>
        <v>ListDescArt128_Média_N/A</v>
      </c>
      <c r="AE406" s="5" t="s">
        <v>595</v>
      </c>
      <c r="AF406" s="5" t="s">
        <v>689</v>
      </c>
      <c r="AG406" s="33" t="s">
        <v>35</v>
      </c>
      <c r="AH406" s="91" t="s">
        <v>716</v>
      </c>
      <c r="AI406" s="37">
        <v>6</v>
      </c>
      <c r="AJ406" s="108" t="s">
        <v>1767</v>
      </c>
    </row>
    <row r="407" spans="29:36" ht="14.25" customHeight="1" x14ac:dyDescent="0.25">
      <c r="AC407" s="5"/>
      <c r="AD407" s="5" t="str">
        <f t="shared" si="21"/>
        <v>ListDescArt128_Alta_N/A</v>
      </c>
      <c r="AE407" s="5" t="s">
        <v>595</v>
      </c>
      <c r="AF407" s="5" t="s">
        <v>690</v>
      </c>
      <c r="AG407" s="33" t="s">
        <v>35</v>
      </c>
      <c r="AH407" s="91" t="s">
        <v>716</v>
      </c>
      <c r="AI407" s="37">
        <v>10</v>
      </c>
      <c r="AJ407" s="3" t="s">
        <v>1768</v>
      </c>
    </row>
    <row r="408" spans="29:36" ht="210" x14ac:dyDescent="0.25">
      <c r="AC408" s="5"/>
      <c r="AD408" s="5" t="str">
        <f t="shared" si="21"/>
        <v>ListDescArt128_Muito Alta_N/A</v>
      </c>
      <c r="AE408" s="5" t="s">
        <v>595</v>
      </c>
      <c r="AF408" s="5" t="s">
        <v>698</v>
      </c>
      <c r="AG408" s="33" t="s">
        <v>35</v>
      </c>
      <c r="AH408" s="91" t="s">
        <v>716</v>
      </c>
      <c r="AI408" s="37">
        <v>20</v>
      </c>
      <c r="AJ408" s="13" t="s">
        <v>1769</v>
      </c>
    </row>
    <row r="409" spans="29:36" x14ac:dyDescent="0.25">
      <c r="AC409" s="5" t="s">
        <v>397</v>
      </c>
      <c r="AD409" s="5" t="str">
        <f t="shared" si="21"/>
        <v>ListDescArt129_N/A_N/A</v>
      </c>
      <c r="AE409" s="5" t="s">
        <v>596</v>
      </c>
      <c r="AF409" s="5" t="s">
        <v>35</v>
      </c>
      <c r="AG409" s="33" t="s">
        <v>35</v>
      </c>
      <c r="AH409" s="91" t="s">
        <v>950</v>
      </c>
      <c r="AI409" s="37">
        <v>8</v>
      </c>
      <c r="AJ409" s="66" t="s">
        <v>897</v>
      </c>
    </row>
    <row r="410" spans="29:36" ht="14.25" customHeight="1" x14ac:dyDescent="0.25">
      <c r="AC410" s="5" t="s">
        <v>398</v>
      </c>
      <c r="AD410" s="5" t="str">
        <f t="shared" si="21"/>
        <v>ListDescArt130_Muito Baixa_N/A</v>
      </c>
      <c r="AE410" s="5" t="s">
        <v>597</v>
      </c>
      <c r="AF410" s="5" t="s">
        <v>697</v>
      </c>
      <c r="AG410" s="33" t="s">
        <v>35</v>
      </c>
      <c r="AH410" s="91" t="s">
        <v>716</v>
      </c>
      <c r="AI410" s="37">
        <v>1</v>
      </c>
      <c r="AJ410" s="66" t="s">
        <v>948</v>
      </c>
    </row>
    <row r="411" spans="29:36" x14ac:dyDescent="0.25">
      <c r="AC411" s="5"/>
      <c r="AD411" s="5" t="str">
        <f t="shared" si="21"/>
        <v>ListDescArt130_Baixa_N/A</v>
      </c>
      <c r="AE411" s="5" t="s">
        <v>597</v>
      </c>
      <c r="AF411" s="5" t="s">
        <v>44</v>
      </c>
      <c r="AG411" s="33" t="s">
        <v>35</v>
      </c>
      <c r="AH411" s="91" t="s">
        <v>716</v>
      </c>
      <c r="AI411" s="37">
        <v>4</v>
      </c>
      <c r="AJ411" s="66" t="s">
        <v>1162</v>
      </c>
    </row>
    <row r="412" spans="29:36" ht="14.25" customHeight="1" x14ac:dyDescent="0.25">
      <c r="AC412" s="5"/>
      <c r="AD412" s="5" t="str">
        <f t="shared" si="21"/>
        <v>ListDescArt130_Média_N/A</v>
      </c>
      <c r="AE412" s="5" t="s">
        <v>597</v>
      </c>
      <c r="AF412" s="5" t="s">
        <v>689</v>
      </c>
      <c r="AG412" s="33" t="s">
        <v>35</v>
      </c>
      <c r="AH412" s="91" t="s">
        <v>716</v>
      </c>
      <c r="AI412" s="37">
        <v>12</v>
      </c>
      <c r="AJ412" s="66" t="s">
        <v>1161</v>
      </c>
    </row>
    <row r="413" spans="29:36" x14ac:dyDescent="0.25">
      <c r="AC413" s="3"/>
      <c r="AD413" s="5" t="str">
        <f t="shared" si="21"/>
        <v>ListDescArt130_Alta_N/A</v>
      </c>
      <c r="AE413" s="5" t="s">
        <v>597</v>
      </c>
      <c r="AF413" s="5" t="s">
        <v>690</v>
      </c>
      <c r="AG413" s="33" t="s">
        <v>35</v>
      </c>
      <c r="AH413" s="91" t="s">
        <v>716</v>
      </c>
      <c r="AI413" s="37">
        <v>20</v>
      </c>
      <c r="AJ413" s="66" t="s">
        <v>1163</v>
      </c>
    </row>
    <row r="414" spans="29:36" x14ac:dyDescent="0.25">
      <c r="AC414" s="3"/>
      <c r="AD414" s="5" t="str">
        <f t="shared" si="21"/>
        <v>ListDescArt130_Muito Alta_N/A</v>
      </c>
      <c r="AE414" s="5" t="s">
        <v>597</v>
      </c>
      <c r="AF414" s="5" t="s">
        <v>698</v>
      </c>
      <c r="AG414" s="33" t="s">
        <v>35</v>
      </c>
      <c r="AH414" s="91" t="s">
        <v>716</v>
      </c>
      <c r="AI414" s="37">
        <v>40</v>
      </c>
      <c r="AJ414" s="9" t="s">
        <v>1164</v>
      </c>
    </row>
    <row r="415" spans="29:36" x14ac:dyDescent="0.25">
      <c r="AC415" s="3" t="s">
        <v>1166</v>
      </c>
      <c r="AD415" s="5" t="str">
        <f t="shared" ref="AD415:AD432" si="22">CONCATENATE(AE415,"_",AF415,"_",AG415)</f>
        <v>ListDescArt216_Muito Baixa_N/A</v>
      </c>
      <c r="AE415" s="5" t="s">
        <v>1167</v>
      </c>
      <c r="AF415" s="5" t="s">
        <v>697</v>
      </c>
      <c r="AG415" s="33" t="s">
        <v>35</v>
      </c>
      <c r="AH415" s="91" t="s">
        <v>716</v>
      </c>
      <c r="AI415" s="37">
        <v>0.5</v>
      </c>
      <c r="AJ415" s="66" t="s">
        <v>1182</v>
      </c>
    </row>
    <row r="416" spans="29:36" ht="15.75" customHeight="1" x14ac:dyDescent="0.25">
      <c r="AC416" s="3"/>
      <c r="AD416" s="5" t="str">
        <f t="shared" si="22"/>
        <v>ListDescArt216_Baixa_N/A</v>
      </c>
      <c r="AE416" s="5" t="s">
        <v>1167</v>
      </c>
      <c r="AF416" s="5" t="s">
        <v>44</v>
      </c>
      <c r="AG416" s="33" t="s">
        <v>35</v>
      </c>
      <c r="AH416" s="91" t="s">
        <v>716</v>
      </c>
      <c r="AI416" s="37">
        <v>2</v>
      </c>
      <c r="AJ416" s="66" t="s">
        <v>1183</v>
      </c>
    </row>
    <row r="417" spans="29:36" x14ac:dyDescent="0.25">
      <c r="AC417" s="3"/>
      <c r="AD417" s="5" t="str">
        <f t="shared" si="22"/>
        <v>ListDescArt216_Média_N/A</v>
      </c>
      <c r="AE417" s="5" t="s">
        <v>1167</v>
      </c>
      <c r="AF417" s="5" t="s">
        <v>689</v>
      </c>
      <c r="AG417" s="33" t="s">
        <v>35</v>
      </c>
      <c r="AH417" s="91" t="s">
        <v>716</v>
      </c>
      <c r="AI417" s="37">
        <v>6</v>
      </c>
      <c r="AJ417" s="66" t="s">
        <v>1184</v>
      </c>
    </row>
    <row r="418" spans="29:36" ht="14.25" customHeight="1" x14ac:dyDescent="0.25">
      <c r="AC418" s="3"/>
      <c r="AD418" s="5" t="str">
        <f t="shared" si="22"/>
        <v>ListDescArt216_Alta_N/A</v>
      </c>
      <c r="AE418" s="5" t="s">
        <v>1167</v>
      </c>
      <c r="AF418" s="5" t="s">
        <v>690</v>
      </c>
      <c r="AG418" s="33" t="s">
        <v>35</v>
      </c>
      <c r="AH418" s="91" t="s">
        <v>716</v>
      </c>
      <c r="AI418" s="37">
        <v>10</v>
      </c>
      <c r="AJ418" s="66" t="s">
        <v>1163</v>
      </c>
    </row>
    <row r="419" spans="29:36" x14ac:dyDescent="0.25">
      <c r="AC419" s="3"/>
      <c r="AD419" s="5" t="str">
        <f t="shared" si="22"/>
        <v>ListDescArt216_Muito Alta_N/A</v>
      </c>
      <c r="AE419" s="5" t="s">
        <v>1167</v>
      </c>
      <c r="AF419" s="5" t="s">
        <v>698</v>
      </c>
      <c r="AG419" s="33" t="s">
        <v>35</v>
      </c>
      <c r="AH419" s="91" t="s">
        <v>716</v>
      </c>
      <c r="AI419" s="37">
        <v>20</v>
      </c>
      <c r="AJ419" s="66" t="s">
        <v>1185</v>
      </c>
    </row>
    <row r="420" spans="29:36" ht="15" customHeight="1" x14ac:dyDescent="0.25">
      <c r="AC420" s="3" t="s">
        <v>1169</v>
      </c>
      <c r="AD420" s="5" t="str">
        <f t="shared" si="22"/>
        <v>ListDescArt217_N/A_N/A</v>
      </c>
      <c r="AE420" s="5" t="s">
        <v>1170</v>
      </c>
      <c r="AF420" s="5" t="s">
        <v>35</v>
      </c>
      <c r="AG420" s="33" t="s">
        <v>35</v>
      </c>
      <c r="AH420" s="91" t="s">
        <v>950</v>
      </c>
      <c r="AI420" s="37">
        <v>8</v>
      </c>
      <c r="AJ420" s="66" t="s">
        <v>1157</v>
      </c>
    </row>
    <row r="421" spans="29:36" x14ac:dyDescent="0.25">
      <c r="AC421" s="3" t="s">
        <v>1172</v>
      </c>
      <c r="AD421" s="5" t="str">
        <f t="shared" si="22"/>
        <v>ListDescArt218_Muito Baixa_N/A</v>
      </c>
      <c r="AE421" s="5" t="s">
        <v>1173</v>
      </c>
      <c r="AF421" s="5" t="s">
        <v>697</v>
      </c>
      <c r="AG421" s="33" t="s">
        <v>35</v>
      </c>
      <c r="AH421" s="91" t="s">
        <v>716</v>
      </c>
      <c r="AI421" s="37">
        <v>1</v>
      </c>
      <c r="AJ421" s="66" t="s">
        <v>948</v>
      </c>
    </row>
    <row r="422" spans="29:36" x14ac:dyDescent="0.25">
      <c r="AC422" s="3"/>
      <c r="AD422" s="5" t="str">
        <f t="shared" si="22"/>
        <v>ListDescArt218_Baixa_N/A</v>
      </c>
      <c r="AE422" s="5" t="s">
        <v>1173</v>
      </c>
      <c r="AF422" s="5" t="s">
        <v>44</v>
      </c>
      <c r="AG422" s="33" t="s">
        <v>35</v>
      </c>
      <c r="AH422" s="91" t="s">
        <v>716</v>
      </c>
      <c r="AI422" s="37">
        <v>4</v>
      </c>
      <c r="AJ422" s="66" t="s">
        <v>1186</v>
      </c>
    </row>
    <row r="423" spans="29:36" x14ac:dyDescent="0.25">
      <c r="AC423" s="3"/>
      <c r="AD423" s="5" t="str">
        <f t="shared" si="22"/>
        <v>ListDescArt218_Média_N/A</v>
      </c>
      <c r="AE423" s="5" t="s">
        <v>1173</v>
      </c>
      <c r="AF423" s="5" t="s">
        <v>689</v>
      </c>
      <c r="AG423" s="33" t="s">
        <v>35</v>
      </c>
      <c r="AH423" s="91" t="s">
        <v>716</v>
      </c>
      <c r="AI423" s="37">
        <v>12</v>
      </c>
      <c r="AJ423" s="66" t="s">
        <v>1187</v>
      </c>
    </row>
    <row r="424" spans="29:36" ht="15.75" customHeight="1" x14ac:dyDescent="0.25">
      <c r="AC424" s="3"/>
      <c r="AD424" s="5" t="str">
        <f t="shared" si="22"/>
        <v>ListDescArt218_Alta_N/A</v>
      </c>
      <c r="AE424" s="5" t="s">
        <v>1173</v>
      </c>
      <c r="AF424" s="5" t="s">
        <v>690</v>
      </c>
      <c r="AG424" s="33" t="s">
        <v>35</v>
      </c>
      <c r="AH424" s="91" t="s">
        <v>716</v>
      </c>
      <c r="AI424" s="37">
        <v>20</v>
      </c>
      <c r="AJ424" s="66" t="s">
        <v>1163</v>
      </c>
    </row>
    <row r="425" spans="29:36" x14ac:dyDescent="0.25">
      <c r="AC425" s="3"/>
      <c r="AD425" s="5" t="str">
        <f t="shared" si="22"/>
        <v>ListDescArt218_Muito Alta_N/A</v>
      </c>
      <c r="AE425" s="5" t="s">
        <v>1173</v>
      </c>
      <c r="AF425" s="5" t="s">
        <v>698</v>
      </c>
      <c r="AG425" s="33" t="s">
        <v>35</v>
      </c>
      <c r="AH425" s="91" t="s">
        <v>716</v>
      </c>
      <c r="AI425" s="37">
        <v>40</v>
      </c>
      <c r="AJ425" s="66" t="s">
        <v>1188</v>
      </c>
    </row>
    <row r="426" spans="29:36" ht="13.5" customHeight="1" x14ac:dyDescent="0.25">
      <c r="AC426" s="3" t="s">
        <v>1175</v>
      </c>
      <c r="AD426" s="5" t="str">
        <f t="shared" si="22"/>
        <v>ListDescArt219_Muito Baixa_N/A</v>
      </c>
      <c r="AE426" s="5" t="s">
        <v>1176</v>
      </c>
      <c r="AF426" s="5" t="s">
        <v>697</v>
      </c>
      <c r="AG426" s="33" t="s">
        <v>35</v>
      </c>
      <c r="AH426" s="91" t="s">
        <v>716</v>
      </c>
      <c r="AI426" s="37">
        <v>0.5</v>
      </c>
      <c r="AJ426" s="66" t="s">
        <v>949</v>
      </c>
    </row>
    <row r="427" spans="29:36" x14ac:dyDescent="0.25">
      <c r="AC427" s="3"/>
      <c r="AD427" s="5" t="str">
        <f t="shared" si="22"/>
        <v>ListDescArt219_Baixa_N/A</v>
      </c>
      <c r="AE427" s="5" t="s">
        <v>1176</v>
      </c>
      <c r="AF427" s="5" t="s">
        <v>44</v>
      </c>
      <c r="AG427" s="33" t="s">
        <v>35</v>
      </c>
      <c r="AH427" s="91" t="s">
        <v>716</v>
      </c>
      <c r="AI427" s="37">
        <v>2</v>
      </c>
      <c r="AJ427" s="66" t="s">
        <v>1186</v>
      </c>
    </row>
    <row r="428" spans="29:36" x14ac:dyDescent="0.25">
      <c r="AC428" s="3"/>
      <c r="AD428" s="5" t="str">
        <f t="shared" si="22"/>
        <v>ListDescArt219_Média_N/A</v>
      </c>
      <c r="AE428" s="5" t="s">
        <v>1176</v>
      </c>
      <c r="AF428" s="5" t="s">
        <v>689</v>
      </c>
      <c r="AG428" s="33" t="s">
        <v>35</v>
      </c>
      <c r="AH428" s="91" t="s">
        <v>716</v>
      </c>
      <c r="AI428" s="37">
        <v>6</v>
      </c>
      <c r="AJ428" s="66" t="s">
        <v>1161</v>
      </c>
    </row>
    <row r="429" spans="29:36" x14ac:dyDescent="0.25">
      <c r="AC429" s="3"/>
      <c r="AD429" s="5" t="str">
        <f t="shared" si="22"/>
        <v>ListDescArt219_Alta_N/A</v>
      </c>
      <c r="AE429" s="5" t="s">
        <v>1176</v>
      </c>
      <c r="AF429" s="5" t="s">
        <v>690</v>
      </c>
      <c r="AG429" s="33" t="s">
        <v>35</v>
      </c>
      <c r="AH429" s="91" t="s">
        <v>716</v>
      </c>
      <c r="AI429" s="37">
        <v>10</v>
      </c>
      <c r="AJ429" s="66" t="s">
        <v>1189</v>
      </c>
    </row>
    <row r="430" spans="29:36" x14ac:dyDescent="0.25">
      <c r="AC430" s="3"/>
      <c r="AD430" s="5" t="str">
        <f t="shared" si="22"/>
        <v>ListDescArt219_Muito Alta_N/A</v>
      </c>
      <c r="AE430" s="5" t="s">
        <v>1176</v>
      </c>
      <c r="AF430" s="5" t="s">
        <v>698</v>
      </c>
      <c r="AG430" s="33" t="s">
        <v>35</v>
      </c>
      <c r="AH430" s="91" t="s">
        <v>716</v>
      </c>
      <c r="AI430" s="37">
        <v>20</v>
      </c>
      <c r="AJ430" s="66" t="s">
        <v>1185</v>
      </c>
    </row>
    <row r="431" spans="29:36" x14ac:dyDescent="0.25">
      <c r="AC431" s="3" t="s">
        <v>1178</v>
      </c>
      <c r="AD431" s="5" t="str">
        <f t="shared" si="22"/>
        <v>ListDescArt220_N/A_N/A</v>
      </c>
      <c r="AE431" s="5" t="s">
        <v>1179</v>
      </c>
      <c r="AF431" s="5" t="s">
        <v>35</v>
      </c>
      <c r="AG431" s="33" t="s">
        <v>35</v>
      </c>
      <c r="AH431" s="91" t="s">
        <v>950</v>
      </c>
      <c r="AI431" s="37">
        <v>8</v>
      </c>
      <c r="AJ431" s="66" t="s">
        <v>1157</v>
      </c>
    </row>
    <row r="432" spans="29:36" x14ac:dyDescent="0.25">
      <c r="AC432" s="3" t="s">
        <v>1180</v>
      </c>
      <c r="AD432" s="5" t="str">
        <f t="shared" si="22"/>
        <v>ListDescArt221_N/A_N/A</v>
      </c>
      <c r="AE432" s="5" t="s">
        <v>1181</v>
      </c>
      <c r="AF432" s="5" t="s">
        <v>35</v>
      </c>
      <c r="AG432" s="33" t="s">
        <v>35</v>
      </c>
      <c r="AH432" s="91" t="s">
        <v>716</v>
      </c>
      <c r="AI432" s="37">
        <v>8</v>
      </c>
      <c r="AJ432" s="66" t="s">
        <v>35</v>
      </c>
    </row>
    <row r="433" spans="29:36" x14ac:dyDescent="0.25">
      <c r="AC433" s="5" t="s">
        <v>399</v>
      </c>
      <c r="AD433" s="5" t="str">
        <f t="shared" ref="AD433:AD462" si="23">CONCATENATE(AE433,"_",AF433,"_",AG433)</f>
        <v>ListDescArt131_Baixa_N/A</v>
      </c>
      <c r="AE433" s="5" t="s">
        <v>598</v>
      </c>
      <c r="AF433" s="5" t="s">
        <v>44</v>
      </c>
      <c r="AG433" s="33" t="s">
        <v>35</v>
      </c>
      <c r="AH433" s="91" t="s">
        <v>891</v>
      </c>
      <c r="AI433" s="37">
        <v>1</v>
      </c>
      <c r="AJ433" s="66" t="s">
        <v>951</v>
      </c>
    </row>
    <row r="434" spans="29:36" x14ac:dyDescent="0.25">
      <c r="AC434" s="5"/>
      <c r="AD434" s="5" t="str">
        <f t="shared" si="23"/>
        <v>ListDescArt131_Média_N/A</v>
      </c>
      <c r="AE434" s="5" t="s">
        <v>598</v>
      </c>
      <c r="AF434" s="5" t="s">
        <v>689</v>
      </c>
      <c r="AG434" s="33" t="s">
        <v>35</v>
      </c>
      <c r="AH434" s="91" t="s">
        <v>891</v>
      </c>
      <c r="AI434" s="37">
        <v>3</v>
      </c>
      <c r="AJ434" s="66" t="s">
        <v>952</v>
      </c>
    </row>
    <row r="435" spans="29:36" x14ac:dyDescent="0.25">
      <c r="AC435" s="5"/>
      <c r="AD435" s="5" t="str">
        <f t="shared" si="23"/>
        <v>ListDescArt131_Alta_N/A</v>
      </c>
      <c r="AE435" s="5" t="s">
        <v>598</v>
      </c>
      <c r="AF435" s="5" t="s">
        <v>690</v>
      </c>
      <c r="AG435" s="33" t="s">
        <v>35</v>
      </c>
      <c r="AH435" s="91" t="s">
        <v>891</v>
      </c>
      <c r="AI435" s="37">
        <v>5</v>
      </c>
      <c r="AJ435" s="66" t="s">
        <v>953</v>
      </c>
    </row>
    <row r="436" spans="29:36" x14ac:dyDescent="0.25">
      <c r="AC436" s="5" t="s">
        <v>400</v>
      </c>
      <c r="AD436" s="5" t="str">
        <f t="shared" si="23"/>
        <v>ListDescArt132_Baixa_N/A</v>
      </c>
      <c r="AE436" s="5" t="s">
        <v>599</v>
      </c>
      <c r="AF436" s="5" t="s">
        <v>44</v>
      </c>
      <c r="AG436" s="33" t="s">
        <v>35</v>
      </c>
      <c r="AH436" s="91" t="s">
        <v>954</v>
      </c>
      <c r="AI436" s="37">
        <v>4</v>
      </c>
      <c r="AJ436" s="66" t="s">
        <v>955</v>
      </c>
    </row>
    <row r="437" spans="29:36" x14ac:dyDescent="0.25">
      <c r="AC437" s="5"/>
      <c r="AD437" s="5" t="str">
        <f t="shared" si="23"/>
        <v>ListDescArt132_Alta_N/A</v>
      </c>
      <c r="AE437" s="5" t="s">
        <v>599</v>
      </c>
      <c r="AF437" s="5" t="s">
        <v>690</v>
      </c>
      <c r="AG437" s="33" t="s">
        <v>35</v>
      </c>
      <c r="AH437" s="91" t="s">
        <v>954</v>
      </c>
      <c r="AI437" s="37">
        <v>8</v>
      </c>
      <c r="AJ437" s="66" t="s">
        <v>956</v>
      </c>
    </row>
    <row r="438" spans="29:36" x14ac:dyDescent="0.25">
      <c r="AC438" s="5" t="s">
        <v>401</v>
      </c>
      <c r="AD438" s="5" t="str">
        <f t="shared" si="23"/>
        <v>ListDescArt133_N/A_N/A</v>
      </c>
      <c r="AE438" s="5" t="s">
        <v>600</v>
      </c>
      <c r="AF438" s="5" t="s">
        <v>35</v>
      </c>
      <c r="AG438" s="33" t="s">
        <v>35</v>
      </c>
      <c r="AH438" s="91" t="s">
        <v>919</v>
      </c>
      <c r="AI438" s="37">
        <v>10</v>
      </c>
      <c r="AJ438" s="66" t="s">
        <v>957</v>
      </c>
    </row>
    <row r="439" spans="29:36" x14ac:dyDescent="0.25">
      <c r="AC439" s="5" t="s">
        <v>402</v>
      </c>
      <c r="AD439" s="5" t="str">
        <f t="shared" si="23"/>
        <v>ListDescArt134_Baixa_N/A</v>
      </c>
      <c r="AE439" s="5" t="s">
        <v>601</v>
      </c>
      <c r="AF439" s="5" t="s">
        <v>44</v>
      </c>
      <c r="AG439" s="33" t="s">
        <v>35</v>
      </c>
      <c r="AH439" s="91" t="s">
        <v>891</v>
      </c>
      <c r="AI439" s="37">
        <v>5</v>
      </c>
      <c r="AJ439" s="66" t="s">
        <v>958</v>
      </c>
    </row>
    <row r="440" spans="29:36" x14ac:dyDescent="0.25">
      <c r="AC440" s="5"/>
      <c r="AD440" s="5" t="str">
        <f t="shared" si="23"/>
        <v>ListDescArt134_Alta_N/A</v>
      </c>
      <c r="AE440" s="5" t="s">
        <v>601</v>
      </c>
      <c r="AF440" s="5" t="s">
        <v>690</v>
      </c>
      <c r="AG440" s="33" t="s">
        <v>35</v>
      </c>
      <c r="AH440" s="91" t="s">
        <v>891</v>
      </c>
      <c r="AI440" s="37">
        <v>10</v>
      </c>
      <c r="AJ440" s="66" t="s">
        <v>959</v>
      </c>
    </row>
    <row r="441" spans="29:36" x14ac:dyDescent="0.25">
      <c r="AC441" s="5" t="s">
        <v>403</v>
      </c>
      <c r="AD441" s="5" t="str">
        <f t="shared" si="23"/>
        <v>ListDescArt135_Baixa_N/A</v>
      </c>
      <c r="AE441" s="5" t="s">
        <v>602</v>
      </c>
      <c r="AF441" s="5" t="s">
        <v>44</v>
      </c>
      <c r="AG441" s="33" t="s">
        <v>35</v>
      </c>
      <c r="AH441" s="91" t="s">
        <v>891</v>
      </c>
      <c r="AI441" s="37">
        <v>4</v>
      </c>
      <c r="AJ441" s="66" t="s">
        <v>960</v>
      </c>
    </row>
    <row r="442" spans="29:36" x14ac:dyDescent="0.25">
      <c r="AC442" s="5"/>
      <c r="AD442" s="5" t="str">
        <f t="shared" si="23"/>
        <v>ListDescArt135_Alta_N/A</v>
      </c>
      <c r="AE442" s="5" t="s">
        <v>602</v>
      </c>
      <c r="AF442" s="5" t="s">
        <v>690</v>
      </c>
      <c r="AG442" s="33" t="s">
        <v>35</v>
      </c>
      <c r="AH442" s="91" t="s">
        <v>891</v>
      </c>
      <c r="AI442" s="37">
        <v>8</v>
      </c>
      <c r="AJ442" s="66" t="s">
        <v>961</v>
      </c>
    </row>
    <row r="443" spans="29:36" x14ac:dyDescent="0.25">
      <c r="AC443" s="5" t="s">
        <v>404</v>
      </c>
      <c r="AD443" s="5" t="str">
        <f t="shared" si="23"/>
        <v>ListDescArt136_Baixa_N/A</v>
      </c>
      <c r="AE443" s="5" t="s">
        <v>603</v>
      </c>
      <c r="AF443" s="5" t="s">
        <v>44</v>
      </c>
      <c r="AG443" s="33" t="s">
        <v>35</v>
      </c>
      <c r="AH443" s="91" t="s">
        <v>891</v>
      </c>
      <c r="AI443" s="37">
        <v>2</v>
      </c>
      <c r="AJ443" s="66" t="s">
        <v>962</v>
      </c>
    </row>
    <row r="444" spans="29:36" x14ac:dyDescent="0.25">
      <c r="AC444" s="5"/>
      <c r="AD444" s="5" t="str">
        <f t="shared" si="23"/>
        <v>ListDescArt136_Média_N/A</v>
      </c>
      <c r="AE444" s="5" t="s">
        <v>603</v>
      </c>
      <c r="AF444" s="5" t="s">
        <v>689</v>
      </c>
      <c r="AG444" s="33" t="s">
        <v>35</v>
      </c>
      <c r="AH444" s="91" t="s">
        <v>891</v>
      </c>
      <c r="AI444" s="37">
        <v>5</v>
      </c>
      <c r="AJ444" s="66" t="s">
        <v>963</v>
      </c>
    </row>
    <row r="445" spans="29:36" x14ac:dyDescent="0.25">
      <c r="AC445" s="5"/>
      <c r="AD445" s="5" t="str">
        <f t="shared" si="23"/>
        <v>ListDescArt136_Alta_N/A</v>
      </c>
      <c r="AE445" s="5" t="s">
        <v>603</v>
      </c>
      <c r="AF445" s="5" t="s">
        <v>690</v>
      </c>
      <c r="AG445" s="33" t="s">
        <v>35</v>
      </c>
      <c r="AH445" s="91" t="s">
        <v>891</v>
      </c>
      <c r="AI445" s="37">
        <v>10</v>
      </c>
      <c r="AJ445" s="66" t="s">
        <v>964</v>
      </c>
    </row>
    <row r="446" spans="29:36" x14ac:dyDescent="0.25">
      <c r="AC446" s="5" t="s">
        <v>406</v>
      </c>
      <c r="AD446" s="5" t="str">
        <f t="shared" si="23"/>
        <v>ListDescArt137_Baixa_N/A</v>
      </c>
      <c r="AE446" s="5" t="s">
        <v>604</v>
      </c>
      <c r="AF446" s="5" t="s">
        <v>44</v>
      </c>
      <c r="AG446" s="33" t="s">
        <v>35</v>
      </c>
      <c r="AH446" s="91" t="s">
        <v>965</v>
      </c>
      <c r="AI446" s="37">
        <v>9</v>
      </c>
      <c r="AJ446" s="66" t="s">
        <v>966</v>
      </c>
    </row>
    <row r="447" spans="29:36" x14ac:dyDescent="0.25">
      <c r="AC447" s="5"/>
      <c r="AD447" s="5" t="str">
        <f t="shared" si="23"/>
        <v>ListDescArt137_Alta_N/A</v>
      </c>
      <c r="AE447" s="5" t="s">
        <v>604</v>
      </c>
      <c r="AF447" s="5" t="s">
        <v>690</v>
      </c>
      <c r="AG447" s="33" t="s">
        <v>35</v>
      </c>
      <c r="AH447" s="91" t="s">
        <v>965</v>
      </c>
      <c r="AI447" s="37">
        <v>14</v>
      </c>
      <c r="AJ447" s="66" t="s">
        <v>967</v>
      </c>
    </row>
    <row r="448" spans="29:36" x14ac:dyDescent="0.25">
      <c r="AC448" s="5" t="s">
        <v>407</v>
      </c>
      <c r="AD448" s="5" t="str">
        <f t="shared" si="23"/>
        <v>ListDescArt138_Baixa_N/A</v>
      </c>
      <c r="AE448" s="5" t="s">
        <v>605</v>
      </c>
      <c r="AF448" s="5" t="s">
        <v>44</v>
      </c>
      <c r="AG448" s="33" t="s">
        <v>35</v>
      </c>
      <c r="AH448" s="91" t="s">
        <v>965</v>
      </c>
      <c r="AI448" s="37">
        <v>4</v>
      </c>
      <c r="AJ448" s="66" t="s">
        <v>966</v>
      </c>
    </row>
    <row r="449" spans="29:36" x14ac:dyDescent="0.25">
      <c r="AC449" s="5"/>
      <c r="AD449" s="5" t="str">
        <f t="shared" si="23"/>
        <v>ListDescArt138_Alta_N/A</v>
      </c>
      <c r="AE449" s="5" t="s">
        <v>605</v>
      </c>
      <c r="AF449" s="5" t="s">
        <v>690</v>
      </c>
      <c r="AG449" s="33" t="s">
        <v>35</v>
      </c>
      <c r="AH449" s="91" t="s">
        <v>965</v>
      </c>
      <c r="AI449" s="37">
        <v>6</v>
      </c>
      <c r="AJ449" s="66" t="s">
        <v>967</v>
      </c>
    </row>
    <row r="450" spans="29:36" x14ac:dyDescent="0.25">
      <c r="AC450" s="5" t="s">
        <v>408</v>
      </c>
      <c r="AD450" s="5" t="str">
        <f t="shared" si="23"/>
        <v>ListDescArt139_Baixa_N/A</v>
      </c>
      <c r="AE450" s="5" t="s">
        <v>606</v>
      </c>
      <c r="AF450" s="5" t="s">
        <v>44</v>
      </c>
      <c r="AG450" s="33" t="s">
        <v>35</v>
      </c>
      <c r="AH450" s="91" t="s">
        <v>968</v>
      </c>
      <c r="AI450" s="37">
        <v>5</v>
      </c>
      <c r="AJ450" s="66" t="s">
        <v>969</v>
      </c>
    </row>
    <row r="451" spans="29:36" x14ac:dyDescent="0.25">
      <c r="AC451" s="5"/>
      <c r="AD451" s="5" t="str">
        <f t="shared" si="23"/>
        <v>ListDescArt139_Média_N/A</v>
      </c>
      <c r="AE451" s="5" t="s">
        <v>606</v>
      </c>
      <c r="AF451" s="5" t="s">
        <v>689</v>
      </c>
      <c r="AG451" s="33" t="s">
        <v>35</v>
      </c>
      <c r="AH451" s="91" t="s">
        <v>968</v>
      </c>
      <c r="AI451" s="37">
        <v>7</v>
      </c>
      <c r="AJ451" s="66" t="s">
        <v>970</v>
      </c>
    </row>
    <row r="452" spans="29:36" x14ac:dyDescent="0.25">
      <c r="AC452" s="5"/>
      <c r="AD452" s="5" t="str">
        <f t="shared" si="23"/>
        <v>ListDescArt139_Alta_N/A</v>
      </c>
      <c r="AE452" s="5" t="s">
        <v>606</v>
      </c>
      <c r="AF452" s="5" t="s">
        <v>690</v>
      </c>
      <c r="AG452" s="33" t="s">
        <v>35</v>
      </c>
      <c r="AH452" s="91" t="s">
        <v>968</v>
      </c>
      <c r="AI452" s="37">
        <v>9</v>
      </c>
      <c r="AJ452" s="66" t="s">
        <v>971</v>
      </c>
    </row>
    <row r="453" spans="29:36" x14ac:dyDescent="0.25">
      <c r="AC453" s="5" t="s">
        <v>409</v>
      </c>
      <c r="AD453" s="5" t="str">
        <f t="shared" si="23"/>
        <v>ListDescArt140_Baixa_N/A</v>
      </c>
      <c r="AE453" s="5" t="s">
        <v>607</v>
      </c>
      <c r="AF453" s="5" t="s">
        <v>44</v>
      </c>
      <c r="AG453" s="33" t="s">
        <v>35</v>
      </c>
      <c r="AH453" s="91" t="s">
        <v>968</v>
      </c>
      <c r="AI453" s="37">
        <v>2</v>
      </c>
      <c r="AJ453" s="66" t="s">
        <v>969</v>
      </c>
    </row>
    <row r="454" spans="29:36" x14ac:dyDescent="0.25">
      <c r="AC454" s="5"/>
      <c r="AD454" s="5" t="str">
        <f t="shared" si="23"/>
        <v>ListDescArt140_Média_N/A</v>
      </c>
      <c r="AE454" s="5" t="s">
        <v>607</v>
      </c>
      <c r="AF454" s="5" t="s">
        <v>689</v>
      </c>
      <c r="AG454" s="33" t="s">
        <v>35</v>
      </c>
      <c r="AH454" s="91" t="s">
        <v>968</v>
      </c>
      <c r="AI454" s="37">
        <v>3</v>
      </c>
      <c r="AJ454" s="66" t="s">
        <v>970</v>
      </c>
    </row>
    <row r="455" spans="29:36" x14ac:dyDescent="0.25">
      <c r="AC455" s="5"/>
      <c r="AD455" s="5" t="str">
        <f t="shared" si="23"/>
        <v>ListDescArt140_Alta_N/A</v>
      </c>
      <c r="AE455" s="5" t="s">
        <v>607</v>
      </c>
      <c r="AF455" s="5" t="s">
        <v>690</v>
      </c>
      <c r="AG455" s="33" t="s">
        <v>35</v>
      </c>
      <c r="AH455" s="91" t="s">
        <v>968</v>
      </c>
      <c r="AI455" s="37">
        <v>6</v>
      </c>
      <c r="AJ455" s="66" t="s">
        <v>971</v>
      </c>
    </row>
    <row r="456" spans="29:36" x14ac:dyDescent="0.25">
      <c r="AC456" s="5" t="s">
        <v>410</v>
      </c>
      <c r="AD456" s="5" t="str">
        <f t="shared" si="23"/>
        <v>ListDescArt141_Média_N/A</v>
      </c>
      <c r="AE456" s="5" t="s">
        <v>608</v>
      </c>
      <c r="AF456" s="5" t="s">
        <v>689</v>
      </c>
      <c r="AG456" s="33" t="s">
        <v>35</v>
      </c>
      <c r="AH456" s="91" t="s">
        <v>721</v>
      </c>
      <c r="AI456" s="37">
        <v>11</v>
      </c>
      <c r="AJ456" s="66" t="s">
        <v>972</v>
      </c>
    </row>
    <row r="457" spans="29:36" x14ac:dyDescent="0.25">
      <c r="AC457" s="5"/>
      <c r="AD457" s="5" t="str">
        <f t="shared" si="23"/>
        <v>ListDescArt141_Alta_N/A</v>
      </c>
      <c r="AE457" s="5" t="s">
        <v>608</v>
      </c>
      <c r="AF457" s="5" t="s">
        <v>690</v>
      </c>
      <c r="AG457" s="33" t="s">
        <v>35</v>
      </c>
      <c r="AH457" s="91" t="s">
        <v>721</v>
      </c>
      <c r="AI457" s="37">
        <v>14</v>
      </c>
      <c r="AJ457" s="66" t="s">
        <v>973</v>
      </c>
    </row>
    <row r="458" spans="29:36" x14ac:dyDescent="0.25">
      <c r="AC458" s="5" t="s">
        <v>411</v>
      </c>
      <c r="AD458" s="5" t="str">
        <f t="shared" si="23"/>
        <v>ListDescArt142_Média_N/A</v>
      </c>
      <c r="AE458" s="5" t="s">
        <v>609</v>
      </c>
      <c r="AF458" s="5" t="s">
        <v>689</v>
      </c>
      <c r="AG458" s="33" t="s">
        <v>35</v>
      </c>
      <c r="AH458" s="91" t="s">
        <v>721</v>
      </c>
      <c r="AI458" s="37">
        <v>4</v>
      </c>
      <c r="AJ458" s="66" t="s">
        <v>972</v>
      </c>
    </row>
    <row r="459" spans="29:36" x14ac:dyDescent="0.25">
      <c r="AC459" s="5"/>
      <c r="AD459" s="5" t="str">
        <f t="shared" si="23"/>
        <v>ListDescArt142_Alta_N/A</v>
      </c>
      <c r="AE459" s="5" t="s">
        <v>609</v>
      </c>
      <c r="AF459" s="5" t="s">
        <v>690</v>
      </c>
      <c r="AG459" s="33" t="s">
        <v>35</v>
      </c>
      <c r="AH459" s="91" t="s">
        <v>721</v>
      </c>
      <c r="AI459" s="37">
        <v>6</v>
      </c>
      <c r="AJ459" s="66" t="s">
        <v>973</v>
      </c>
    </row>
    <row r="460" spans="29:36" x14ac:dyDescent="0.25">
      <c r="AC460" s="5" t="s">
        <v>412</v>
      </c>
      <c r="AD460" s="5" t="str">
        <f t="shared" si="23"/>
        <v>ListDescArt143_Baixa_N/A</v>
      </c>
      <c r="AE460" s="5" t="s">
        <v>610</v>
      </c>
      <c r="AF460" s="5" t="s">
        <v>44</v>
      </c>
      <c r="AG460" s="33" t="s">
        <v>35</v>
      </c>
      <c r="AH460" s="91" t="s">
        <v>965</v>
      </c>
      <c r="AI460" s="37">
        <v>9</v>
      </c>
      <c r="AJ460" s="66" t="s">
        <v>966</v>
      </c>
    </row>
    <row r="461" spans="29:36" x14ac:dyDescent="0.25">
      <c r="AC461" s="5"/>
      <c r="AD461" s="5" t="str">
        <f t="shared" si="23"/>
        <v>ListDescArt143_Alta_N/A</v>
      </c>
      <c r="AE461" s="5" t="s">
        <v>610</v>
      </c>
      <c r="AF461" s="5" t="s">
        <v>690</v>
      </c>
      <c r="AG461" s="33" t="s">
        <v>35</v>
      </c>
      <c r="AH461" s="91" t="s">
        <v>965</v>
      </c>
      <c r="AI461" s="37">
        <v>14</v>
      </c>
      <c r="AJ461" s="66" t="s">
        <v>974</v>
      </c>
    </row>
    <row r="462" spans="29:36" x14ac:dyDescent="0.25">
      <c r="AC462" s="5" t="s">
        <v>413</v>
      </c>
      <c r="AD462" s="5" t="str">
        <f t="shared" si="23"/>
        <v>ListDescArt144_Baixa_N/A</v>
      </c>
      <c r="AE462" s="5" t="s">
        <v>611</v>
      </c>
      <c r="AF462" s="5" t="s">
        <v>44</v>
      </c>
      <c r="AG462" s="33" t="s">
        <v>35</v>
      </c>
      <c r="AH462" s="91" t="s">
        <v>965</v>
      </c>
      <c r="AI462" s="37">
        <v>4</v>
      </c>
      <c r="AJ462" s="66" t="s">
        <v>966</v>
      </c>
    </row>
    <row r="463" spans="29:36" x14ac:dyDescent="0.25">
      <c r="AC463" s="5"/>
      <c r="AD463" s="5" t="str">
        <f t="shared" ref="AD463:AD496" si="24">CONCATENATE(AE463,"_",AF463,"_",AG463)</f>
        <v>ListDescArt144_Alta_N/A</v>
      </c>
      <c r="AE463" s="5" t="s">
        <v>611</v>
      </c>
      <c r="AF463" s="5" t="s">
        <v>690</v>
      </c>
      <c r="AG463" s="33" t="s">
        <v>35</v>
      </c>
      <c r="AH463" s="91" t="s">
        <v>965</v>
      </c>
      <c r="AI463" s="37">
        <v>6</v>
      </c>
      <c r="AJ463" s="66" t="s">
        <v>974</v>
      </c>
    </row>
    <row r="464" spans="29:36" x14ac:dyDescent="0.25">
      <c r="AC464" s="5" t="s">
        <v>414</v>
      </c>
      <c r="AD464" s="5" t="str">
        <f t="shared" si="24"/>
        <v>ListDescArt145_Baixa_N/A</v>
      </c>
      <c r="AE464" s="5" t="s">
        <v>612</v>
      </c>
      <c r="AF464" s="5" t="s">
        <v>44</v>
      </c>
      <c r="AG464" s="33" t="s">
        <v>35</v>
      </c>
      <c r="AH464" s="91" t="s">
        <v>975</v>
      </c>
      <c r="AI464" s="37">
        <v>9</v>
      </c>
      <c r="AJ464" s="66" t="s">
        <v>976</v>
      </c>
    </row>
    <row r="465" spans="29:36" x14ac:dyDescent="0.25">
      <c r="AC465" s="5"/>
      <c r="AD465" s="5" t="str">
        <f t="shared" si="24"/>
        <v>ListDescArt145_Alta_N/A</v>
      </c>
      <c r="AE465" s="5" t="s">
        <v>612</v>
      </c>
      <c r="AF465" s="5" t="s">
        <v>690</v>
      </c>
      <c r="AG465" s="33" t="s">
        <v>35</v>
      </c>
      <c r="AH465" s="91" t="s">
        <v>975</v>
      </c>
      <c r="AI465" s="37">
        <v>14</v>
      </c>
      <c r="AJ465" s="66" t="s">
        <v>977</v>
      </c>
    </row>
    <row r="466" spans="29:36" x14ac:dyDescent="0.25">
      <c r="AC466" s="5" t="s">
        <v>415</v>
      </c>
      <c r="AD466" s="5" t="str">
        <f t="shared" si="24"/>
        <v>ListDescArt146_Baixa_N/A</v>
      </c>
      <c r="AE466" s="5" t="s">
        <v>613</v>
      </c>
      <c r="AF466" s="5" t="s">
        <v>44</v>
      </c>
      <c r="AG466" s="33" t="s">
        <v>35</v>
      </c>
      <c r="AH466" s="91" t="s">
        <v>975</v>
      </c>
      <c r="AI466" s="37">
        <v>4</v>
      </c>
      <c r="AJ466" s="66" t="s">
        <v>976</v>
      </c>
    </row>
    <row r="467" spans="29:36" x14ac:dyDescent="0.25">
      <c r="AC467" s="5"/>
      <c r="AD467" s="5" t="str">
        <f t="shared" si="24"/>
        <v>ListDescArt146_Alta_N/A</v>
      </c>
      <c r="AE467" s="5" t="s">
        <v>613</v>
      </c>
      <c r="AF467" s="5" t="s">
        <v>690</v>
      </c>
      <c r="AG467" s="33" t="s">
        <v>35</v>
      </c>
      <c r="AH467" s="91" t="s">
        <v>975</v>
      </c>
      <c r="AI467" s="37">
        <v>6</v>
      </c>
      <c r="AJ467" s="66" t="s">
        <v>977</v>
      </c>
    </row>
    <row r="468" spans="29:36" x14ac:dyDescent="0.25">
      <c r="AC468" s="5" t="s">
        <v>417</v>
      </c>
      <c r="AD468" s="5" t="str">
        <f t="shared" si="24"/>
        <v>ListDescArt147_N/A_Classe</v>
      </c>
      <c r="AE468" s="5" t="s">
        <v>614</v>
      </c>
      <c r="AF468" s="5" t="s">
        <v>35</v>
      </c>
      <c r="AG468" s="33" t="s">
        <v>979</v>
      </c>
      <c r="AH468" s="91" t="s">
        <v>978</v>
      </c>
      <c r="AI468" s="37">
        <v>3</v>
      </c>
      <c r="AJ468" s="66" t="s">
        <v>35</v>
      </c>
    </row>
    <row r="469" spans="29:36" x14ac:dyDescent="0.25">
      <c r="AC469" s="5"/>
      <c r="AD469" s="5" t="str">
        <f t="shared" si="24"/>
        <v>ListDescArt147_N/A_Método</v>
      </c>
      <c r="AE469" s="5" t="s">
        <v>614</v>
      </c>
      <c r="AF469" s="5" t="s">
        <v>35</v>
      </c>
      <c r="AG469" s="33" t="s">
        <v>980</v>
      </c>
      <c r="AH469" s="91" t="s">
        <v>978</v>
      </c>
      <c r="AI469" s="37">
        <v>1.5</v>
      </c>
      <c r="AJ469" s="66" t="s">
        <v>35</v>
      </c>
    </row>
    <row r="470" spans="29:36" x14ac:dyDescent="0.25">
      <c r="AC470" s="5"/>
      <c r="AD470" s="5" t="str">
        <f t="shared" si="24"/>
        <v>ListDescArt147_N/A_Parâmetro</v>
      </c>
      <c r="AE470" s="5" t="s">
        <v>614</v>
      </c>
      <c r="AF470" s="5" t="s">
        <v>35</v>
      </c>
      <c r="AG470" s="33" t="s">
        <v>981</v>
      </c>
      <c r="AH470" s="91" t="s">
        <v>978</v>
      </c>
      <c r="AI470" s="37">
        <v>0.5</v>
      </c>
      <c r="AJ470" s="66" t="s">
        <v>35</v>
      </c>
    </row>
    <row r="471" spans="29:36" x14ac:dyDescent="0.25">
      <c r="AC471" s="5"/>
      <c r="AD471" s="5" t="str">
        <f t="shared" si="24"/>
        <v>ListDescArt147_N/A_Retorno</v>
      </c>
      <c r="AE471" s="5" t="s">
        <v>614</v>
      </c>
      <c r="AF471" s="5" t="s">
        <v>35</v>
      </c>
      <c r="AG471" s="33" t="s">
        <v>982</v>
      </c>
      <c r="AH471" s="91" t="s">
        <v>978</v>
      </c>
      <c r="AI471" s="37">
        <v>0.2</v>
      </c>
      <c r="AJ471" s="66" t="s">
        <v>35</v>
      </c>
    </row>
    <row r="472" spans="29:36" x14ac:dyDescent="0.25">
      <c r="AC472" s="5" t="s">
        <v>418</v>
      </c>
      <c r="AD472" s="5" t="str">
        <f t="shared" si="24"/>
        <v>ListDescArt148_N/A_Classe</v>
      </c>
      <c r="AE472" s="5" t="s">
        <v>615</v>
      </c>
      <c r="AF472" s="5" t="s">
        <v>35</v>
      </c>
      <c r="AG472" s="33" t="s">
        <v>979</v>
      </c>
      <c r="AH472" s="91" t="s">
        <v>978</v>
      </c>
      <c r="AI472" s="37">
        <v>1</v>
      </c>
      <c r="AJ472" s="66" t="s">
        <v>35</v>
      </c>
    </row>
    <row r="473" spans="29:36" x14ac:dyDescent="0.25">
      <c r="AC473" s="5"/>
      <c r="AD473" s="5" t="str">
        <f t="shared" si="24"/>
        <v>ListDescArt148_N/A_Método</v>
      </c>
      <c r="AE473" s="5" t="s">
        <v>615</v>
      </c>
      <c r="AF473" s="5" t="s">
        <v>35</v>
      </c>
      <c r="AG473" s="33" t="s">
        <v>980</v>
      </c>
      <c r="AH473" s="91" t="s">
        <v>978</v>
      </c>
      <c r="AI473" s="37">
        <v>0.5</v>
      </c>
      <c r="AJ473" s="66" t="s">
        <v>35</v>
      </c>
    </row>
    <row r="474" spans="29:36" x14ac:dyDescent="0.25">
      <c r="AC474" s="5"/>
      <c r="AD474" s="5" t="str">
        <f t="shared" si="24"/>
        <v>ListDescArt148_N/A_Parâmetro</v>
      </c>
      <c r="AE474" s="5" t="s">
        <v>615</v>
      </c>
      <c r="AF474" s="5" t="s">
        <v>35</v>
      </c>
      <c r="AG474" s="33" t="s">
        <v>981</v>
      </c>
      <c r="AH474" s="91" t="s">
        <v>978</v>
      </c>
      <c r="AI474" s="37">
        <v>0.2</v>
      </c>
      <c r="AJ474" s="66" t="s">
        <v>35</v>
      </c>
    </row>
    <row r="475" spans="29:36" x14ac:dyDescent="0.25">
      <c r="AC475" s="5"/>
      <c r="AD475" s="5" t="str">
        <f t="shared" si="24"/>
        <v>ListDescArt148_N/A_Retorno</v>
      </c>
      <c r="AE475" s="5" t="s">
        <v>615</v>
      </c>
      <c r="AF475" s="5" t="s">
        <v>35</v>
      </c>
      <c r="AG475" s="33" t="s">
        <v>982</v>
      </c>
      <c r="AH475" s="91" t="s">
        <v>978</v>
      </c>
      <c r="AI475" s="37">
        <v>0.1</v>
      </c>
      <c r="AJ475" s="66" t="s">
        <v>35</v>
      </c>
    </row>
    <row r="476" spans="29:36" x14ac:dyDescent="0.25">
      <c r="AC476" s="5" t="s">
        <v>419</v>
      </c>
      <c r="AD476" s="5" t="str">
        <f t="shared" si="24"/>
        <v>ListDescArt149_Baixa_N/A</v>
      </c>
      <c r="AE476" s="5" t="s">
        <v>616</v>
      </c>
      <c r="AF476" s="5" t="s">
        <v>44</v>
      </c>
      <c r="AG476" s="33" t="s">
        <v>35</v>
      </c>
      <c r="AH476" s="91" t="s">
        <v>724</v>
      </c>
      <c r="AI476" s="37">
        <v>10</v>
      </c>
      <c r="AJ476" s="66" t="s">
        <v>983</v>
      </c>
    </row>
    <row r="477" spans="29:36" x14ac:dyDescent="0.25">
      <c r="AC477" s="5"/>
      <c r="AD477" s="5" t="str">
        <f t="shared" si="24"/>
        <v>ListDescArt149_Média_N/A</v>
      </c>
      <c r="AE477" s="5" t="s">
        <v>616</v>
      </c>
      <c r="AF477" s="5" t="s">
        <v>689</v>
      </c>
      <c r="AG477" s="33" t="s">
        <v>35</v>
      </c>
      <c r="AH477" s="91" t="s">
        <v>724</v>
      </c>
      <c r="AI477" s="37">
        <v>30</v>
      </c>
      <c r="AJ477" s="66" t="s">
        <v>984</v>
      </c>
    </row>
    <row r="478" spans="29:36" x14ac:dyDescent="0.25">
      <c r="AC478" s="5"/>
      <c r="AD478" s="5" t="str">
        <f t="shared" si="24"/>
        <v>ListDescArt149_Alta_N/A</v>
      </c>
      <c r="AE478" s="5" t="s">
        <v>616</v>
      </c>
      <c r="AF478" s="5" t="s">
        <v>690</v>
      </c>
      <c r="AG478" s="33" t="s">
        <v>35</v>
      </c>
      <c r="AH478" s="91" t="s">
        <v>724</v>
      </c>
      <c r="AI478" s="37">
        <v>70</v>
      </c>
      <c r="AJ478" s="66" t="s">
        <v>985</v>
      </c>
    </row>
    <row r="479" spans="29:36" x14ac:dyDescent="0.25">
      <c r="AC479" s="5"/>
      <c r="AD479" s="5" t="str">
        <f t="shared" si="24"/>
        <v>ListDescArt149_Muito Alta_N/A</v>
      </c>
      <c r="AE479" s="5" t="s">
        <v>616</v>
      </c>
      <c r="AF479" s="5" t="s">
        <v>698</v>
      </c>
      <c r="AG479" s="33" t="s">
        <v>35</v>
      </c>
      <c r="AH479" s="91" t="s">
        <v>724</v>
      </c>
      <c r="AI479" s="37">
        <v>120</v>
      </c>
      <c r="AJ479" s="66" t="s">
        <v>986</v>
      </c>
    </row>
    <row r="480" spans="29:36" x14ac:dyDescent="0.25">
      <c r="AC480" s="5" t="s">
        <v>420</v>
      </c>
      <c r="AD480" s="5" t="str">
        <f t="shared" si="24"/>
        <v>ListDescArt150_Baixa_N/A</v>
      </c>
      <c r="AE480" s="5" t="s">
        <v>617</v>
      </c>
      <c r="AF480" s="5" t="s">
        <v>44</v>
      </c>
      <c r="AG480" s="33" t="s">
        <v>35</v>
      </c>
      <c r="AH480" s="91" t="s">
        <v>724</v>
      </c>
      <c r="AI480" s="37">
        <v>4</v>
      </c>
      <c r="AJ480" s="66" t="s">
        <v>987</v>
      </c>
    </row>
    <row r="481" spans="29:36" x14ac:dyDescent="0.25">
      <c r="AC481" s="5"/>
      <c r="AD481" s="5" t="str">
        <f t="shared" si="24"/>
        <v>ListDescArt150_Média_N/A</v>
      </c>
      <c r="AE481" s="5" t="s">
        <v>617</v>
      </c>
      <c r="AF481" s="5" t="s">
        <v>689</v>
      </c>
      <c r="AG481" s="33" t="s">
        <v>35</v>
      </c>
      <c r="AH481" s="91" t="s">
        <v>724</v>
      </c>
      <c r="AI481" s="37">
        <v>12</v>
      </c>
      <c r="AJ481" s="66" t="s">
        <v>988</v>
      </c>
    </row>
    <row r="482" spans="29:36" x14ac:dyDescent="0.25">
      <c r="AC482" s="5"/>
      <c r="AD482" s="5" t="str">
        <f t="shared" si="24"/>
        <v>ListDescArt150_Alta_N/A</v>
      </c>
      <c r="AE482" s="5" t="s">
        <v>617</v>
      </c>
      <c r="AF482" s="5" t="s">
        <v>690</v>
      </c>
      <c r="AG482" s="33" t="s">
        <v>35</v>
      </c>
      <c r="AH482" s="91" t="s">
        <v>724</v>
      </c>
      <c r="AI482" s="37">
        <v>24</v>
      </c>
      <c r="AJ482" s="66" t="s">
        <v>989</v>
      </c>
    </row>
    <row r="483" spans="29:36" x14ac:dyDescent="0.25">
      <c r="AC483" s="5"/>
      <c r="AD483" s="5" t="str">
        <f t="shared" si="24"/>
        <v>ListDescArt150_Muito Alta_N/A</v>
      </c>
      <c r="AE483" s="5" t="s">
        <v>617</v>
      </c>
      <c r="AF483" s="5" t="s">
        <v>698</v>
      </c>
      <c r="AG483" s="33" t="s">
        <v>35</v>
      </c>
      <c r="AH483" s="91" t="s">
        <v>724</v>
      </c>
      <c r="AI483" s="37">
        <v>48</v>
      </c>
      <c r="AJ483" s="66" t="s">
        <v>990</v>
      </c>
    </row>
    <row r="484" spans="29:36" x14ac:dyDescent="0.25">
      <c r="AC484" s="5" t="s">
        <v>421</v>
      </c>
      <c r="AD484" s="5" t="str">
        <f t="shared" si="24"/>
        <v>ListDescArt151_Baixa_N/A</v>
      </c>
      <c r="AE484" s="5" t="s">
        <v>618</v>
      </c>
      <c r="AF484" s="5" t="s">
        <v>44</v>
      </c>
      <c r="AG484" s="33" t="s">
        <v>35</v>
      </c>
      <c r="AH484" s="91" t="s">
        <v>724</v>
      </c>
      <c r="AI484" s="37">
        <v>9</v>
      </c>
      <c r="AJ484" s="66" t="s">
        <v>991</v>
      </c>
    </row>
    <row r="485" spans="29:36" x14ac:dyDescent="0.25">
      <c r="AC485" s="5"/>
      <c r="AD485" s="5" t="str">
        <f t="shared" si="24"/>
        <v>ListDescArt151_Média_N/A</v>
      </c>
      <c r="AE485" s="5" t="s">
        <v>618</v>
      </c>
      <c r="AF485" s="5" t="s">
        <v>689</v>
      </c>
      <c r="AG485" s="33" t="s">
        <v>35</v>
      </c>
      <c r="AH485" s="91" t="s">
        <v>724</v>
      </c>
      <c r="AI485" s="37">
        <v>18</v>
      </c>
      <c r="AJ485" s="66" t="s">
        <v>992</v>
      </c>
    </row>
    <row r="486" spans="29:36" x14ac:dyDescent="0.25">
      <c r="AC486" s="5"/>
      <c r="AD486" s="5" t="str">
        <f t="shared" si="24"/>
        <v>ListDescArt151_Alta_N/A</v>
      </c>
      <c r="AE486" s="5" t="s">
        <v>618</v>
      </c>
      <c r="AF486" s="5" t="s">
        <v>690</v>
      </c>
      <c r="AG486" s="33" t="s">
        <v>35</v>
      </c>
      <c r="AH486" s="91" t="s">
        <v>724</v>
      </c>
      <c r="AI486" s="37">
        <v>36</v>
      </c>
      <c r="AJ486" s="66" t="s">
        <v>993</v>
      </c>
    </row>
    <row r="487" spans="29:36" x14ac:dyDescent="0.25">
      <c r="AC487" s="5" t="s">
        <v>422</v>
      </c>
      <c r="AD487" s="5" t="str">
        <f t="shared" si="24"/>
        <v>ListDescArt152_Baixa_N/A</v>
      </c>
      <c r="AE487" s="5" t="s">
        <v>619</v>
      </c>
      <c r="AF487" s="5" t="s">
        <v>44</v>
      </c>
      <c r="AG487" s="33" t="s">
        <v>35</v>
      </c>
      <c r="AH487" s="91" t="s">
        <v>724</v>
      </c>
      <c r="AI487" s="37">
        <v>4</v>
      </c>
      <c r="AJ487" s="66" t="s">
        <v>991</v>
      </c>
    </row>
    <row r="488" spans="29:36" x14ac:dyDescent="0.25">
      <c r="AC488" s="5"/>
      <c r="AD488" s="5" t="str">
        <f t="shared" si="24"/>
        <v>ListDescArt152_Média_N/A</v>
      </c>
      <c r="AE488" s="5" t="s">
        <v>619</v>
      </c>
      <c r="AF488" s="5" t="s">
        <v>689</v>
      </c>
      <c r="AG488" s="33" t="s">
        <v>35</v>
      </c>
      <c r="AH488" s="91" t="s">
        <v>724</v>
      </c>
      <c r="AI488" s="37">
        <v>6</v>
      </c>
      <c r="AJ488" s="66" t="s">
        <v>992</v>
      </c>
    </row>
    <row r="489" spans="29:36" x14ac:dyDescent="0.25">
      <c r="AC489" s="5"/>
      <c r="AD489" s="5" t="str">
        <f t="shared" si="24"/>
        <v>ListDescArt152_Alta_N/A</v>
      </c>
      <c r="AE489" s="5" t="s">
        <v>619</v>
      </c>
      <c r="AF489" s="5" t="s">
        <v>690</v>
      </c>
      <c r="AG489" s="33" t="s">
        <v>35</v>
      </c>
      <c r="AH489" s="91" t="s">
        <v>724</v>
      </c>
      <c r="AI489" s="37">
        <v>10</v>
      </c>
      <c r="AJ489" s="66" t="s">
        <v>993</v>
      </c>
    </row>
    <row r="490" spans="29:36" x14ac:dyDescent="0.25">
      <c r="AC490" s="21" t="s">
        <v>1824</v>
      </c>
      <c r="AD490" s="5" t="str">
        <f t="shared" si="24"/>
        <v>ListDescArt342_N/A_N/A</v>
      </c>
      <c r="AE490" s="3" t="s">
        <v>1831</v>
      </c>
      <c r="AF490" s="33" t="s">
        <v>35</v>
      </c>
      <c r="AG490" s="33" t="s">
        <v>35</v>
      </c>
      <c r="AH490" s="103" t="s">
        <v>1845</v>
      </c>
      <c r="AI490" s="37">
        <v>40</v>
      </c>
      <c r="AJ490" s="3" t="s">
        <v>1848</v>
      </c>
    </row>
    <row r="491" spans="29:36" x14ac:dyDescent="0.25">
      <c r="AC491" s="21" t="s">
        <v>1825</v>
      </c>
      <c r="AD491" s="5" t="str">
        <f t="shared" si="24"/>
        <v>ListDescArt343_N/A_N/A</v>
      </c>
      <c r="AE491" s="3" t="s">
        <v>1832</v>
      </c>
      <c r="AF491" s="33" t="s">
        <v>35</v>
      </c>
      <c r="AG491" s="33" t="s">
        <v>35</v>
      </c>
      <c r="AH491" s="103" t="s">
        <v>1845</v>
      </c>
      <c r="AI491" s="37">
        <v>25</v>
      </c>
      <c r="AJ491" s="3" t="s">
        <v>1848</v>
      </c>
    </row>
    <row r="492" spans="29:36" x14ac:dyDescent="0.25">
      <c r="AC492" s="21" t="s">
        <v>1826</v>
      </c>
      <c r="AD492" s="5" t="str">
        <f t="shared" si="24"/>
        <v>ListDescArt344_N/A_N/A</v>
      </c>
      <c r="AE492" s="3" t="s">
        <v>1833</v>
      </c>
      <c r="AF492" s="33" t="s">
        <v>35</v>
      </c>
      <c r="AG492" s="33" t="s">
        <v>35</v>
      </c>
      <c r="AH492" s="103" t="s">
        <v>1845</v>
      </c>
      <c r="AI492" s="37">
        <v>80</v>
      </c>
      <c r="AJ492" s="3" t="s">
        <v>1849</v>
      </c>
    </row>
    <row r="493" spans="29:36" x14ac:dyDescent="0.25">
      <c r="AC493" s="21" t="s">
        <v>1827</v>
      </c>
      <c r="AD493" s="5" t="str">
        <f t="shared" si="24"/>
        <v>ListDescArt345_N/A_N/A</v>
      </c>
      <c r="AE493" s="3" t="s">
        <v>1834</v>
      </c>
      <c r="AF493" s="33" t="s">
        <v>35</v>
      </c>
      <c r="AG493" s="33" t="s">
        <v>35</v>
      </c>
      <c r="AH493" s="103" t="s">
        <v>1845</v>
      </c>
      <c r="AI493" s="37">
        <v>50</v>
      </c>
      <c r="AJ493" s="3" t="s">
        <v>1849</v>
      </c>
    </row>
    <row r="494" spans="29:36" x14ac:dyDescent="0.25">
      <c r="AC494" s="21" t="s">
        <v>1828</v>
      </c>
      <c r="AD494" s="5" t="str">
        <f t="shared" si="24"/>
        <v>ListDescArt346_N/A_N/A</v>
      </c>
      <c r="AE494" s="3" t="s">
        <v>1835</v>
      </c>
      <c r="AF494" s="33" t="s">
        <v>35</v>
      </c>
      <c r="AG494" s="33" t="s">
        <v>35</v>
      </c>
      <c r="AH494" s="103" t="s">
        <v>1846</v>
      </c>
      <c r="AI494" s="37">
        <v>110</v>
      </c>
      <c r="AJ494" s="3" t="s">
        <v>1850</v>
      </c>
    </row>
    <row r="495" spans="29:36" x14ac:dyDescent="0.25">
      <c r="AC495" s="21" t="s">
        <v>1829</v>
      </c>
      <c r="AD495" s="5" t="str">
        <f t="shared" si="24"/>
        <v>ListDescArt347_N/A_N/A</v>
      </c>
      <c r="AE495" s="3" t="s">
        <v>1836</v>
      </c>
      <c r="AF495" s="33" t="s">
        <v>35</v>
      </c>
      <c r="AG495" s="33" t="s">
        <v>35</v>
      </c>
      <c r="AH495" s="103" t="s">
        <v>1846</v>
      </c>
      <c r="AI495" s="37">
        <v>80</v>
      </c>
      <c r="AJ495" s="3" t="s">
        <v>1850</v>
      </c>
    </row>
    <row r="496" spans="29:36" x14ac:dyDescent="0.25">
      <c r="AC496" s="21" t="s">
        <v>1830</v>
      </c>
      <c r="AD496" s="5" t="str">
        <f t="shared" si="24"/>
        <v>ListDescArt348_N/A_N/A</v>
      </c>
      <c r="AE496" s="3" t="s">
        <v>1837</v>
      </c>
      <c r="AF496" s="33" t="s">
        <v>35</v>
      </c>
      <c r="AG496" s="33" t="s">
        <v>35</v>
      </c>
      <c r="AH496" s="103" t="s">
        <v>1847</v>
      </c>
      <c r="AI496" s="37">
        <v>20</v>
      </c>
      <c r="AJ496" s="3" t="s">
        <v>1851</v>
      </c>
    </row>
    <row r="497" spans="29:36" x14ac:dyDescent="0.25">
      <c r="AC497" s="5" t="s">
        <v>424</v>
      </c>
      <c r="AD497" s="5" t="str">
        <f t="shared" ref="AD497:AD534" si="25">CONCATENATE(AE497,"_",AF497,"_",AG497)</f>
        <v>ListDescArt153_Baixa_N/A</v>
      </c>
      <c r="AE497" s="5" t="s">
        <v>620</v>
      </c>
      <c r="AF497" s="5" t="s">
        <v>44</v>
      </c>
      <c r="AG497" s="33" t="s">
        <v>35</v>
      </c>
      <c r="AH497" s="91" t="s">
        <v>725</v>
      </c>
      <c r="AI497" s="37">
        <v>6</v>
      </c>
      <c r="AJ497" s="66" t="s">
        <v>994</v>
      </c>
    </row>
    <row r="498" spans="29:36" x14ac:dyDescent="0.25">
      <c r="AC498" s="5"/>
      <c r="AD498" s="5" t="str">
        <f t="shared" si="25"/>
        <v>ListDescArt153_Média_N/A</v>
      </c>
      <c r="AE498" s="5" t="s">
        <v>620</v>
      </c>
      <c r="AF498" s="5" t="s">
        <v>689</v>
      </c>
      <c r="AG498" s="33" t="s">
        <v>35</v>
      </c>
      <c r="AH498" s="91" t="s">
        <v>725</v>
      </c>
      <c r="AI498" s="37">
        <v>10</v>
      </c>
      <c r="AJ498" s="66" t="s">
        <v>995</v>
      </c>
    </row>
    <row r="499" spans="29:36" x14ac:dyDescent="0.25">
      <c r="AC499" s="5"/>
      <c r="AD499" s="5" t="str">
        <f t="shared" si="25"/>
        <v>ListDescArt153_Alta_N/A</v>
      </c>
      <c r="AE499" s="5" t="s">
        <v>620</v>
      </c>
      <c r="AF499" s="5" t="s">
        <v>690</v>
      </c>
      <c r="AG499" s="33" t="s">
        <v>35</v>
      </c>
      <c r="AH499" s="91" t="s">
        <v>725</v>
      </c>
      <c r="AI499" s="37">
        <v>20</v>
      </c>
      <c r="AJ499" s="66" t="s">
        <v>996</v>
      </c>
    </row>
    <row r="500" spans="29:36" x14ac:dyDescent="0.25">
      <c r="AC500" s="5" t="s">
        <v>425</v>
      </c>
      <c r="AD500" s="5" t="str">
        <f t="shared" si="25"/>
        <v>ListDescArt154_Baixa_N/A</v>
      </c>
      <c r="AE500" s="5" t="s">
        <v>621</v>
      </c>
      <c r="AF500" s="5" t="s">
        <v>44</v>
      </c>
      <c r="AG500" s="33" t="s">
        <v>35</v>
      </c>
      <c r="AH500" s="91" t="s">
        <v>725</v>
      </c>
      <c r="AI500" s="37">
        <v>3</v>
      </c>
      <c r="AJ500" s="66" t="s">
        <v>997</v>
      </c>
    </row>
    <row r="501" spans="29:36" x14ac:dyDescent="0.25">
      <c r="AC501" s="5"/>
      <c r="AD501" s="5" t="str">
        <f t="shared" si="25"/>
        <v>ListDescArt154_Média_N/A</v>
      </c>
      <c r="AE501" s="5" t="s">
        <v>621</v>
      </c>
      <c r="AF501" s="5" t="s">
        <v>689</v>
      </c>
      <c r="AG501" s="33" t="s">
        <v>35</v>
      </c>
      <c r="AH501" s="91" t="s">
        <v>725</v>
      </c>
      <c r="AI501" s="37">
        <v>5</v>
      </c>
      <c r="AJ501" s="66" t="s">
        <v>998</v>
      </c>
    </row>
    <row r="502" spans="29:36" x14ac:dyDescent="0.25">
      <c r="AC502" s="5"/>
      <c r="AD502" s="5" t="str">
        <f t="shared" si="25"/>
        <v>ListDescArt154_Alta_N/A</v>
      </c>
      <c r="AE502" s="5" t="s">
        <v>621</v>
      </c>
      <c r="AF502" s="5" t="s">
        <v>690</v>
      </c>
      <c r="AG502" s="33" t="s">
        <v>35</v>
      </c>
      <c r="AH502" s="91" t="s">
        <v>725</v>
      </c>
      <c r="AI502" s="37">
        <v>10</v>
      </c>
      <c r="AJ502" s="66" t="s">
        <v>999</v>
      </c>
    </row>
    <row r="503" spans="29:36" x14ac:dyDescent="0.25">
      <c r="AC503" s="5" t="s">
        <v>426</v>
      </c>
      <c r="AD503" s="5" t="str">
        <f t="shared" si="25"/>
        <v>ListDescArt155_N/A_N/A</v>
      </c>
      <c r="AE503" s="5" t="s">
        <v>622</v>
      </c>
      <c r="AF503" s="5" t="s">
        <v>35</v>
      </c>
      <c r="AG503" s="33" t="s">
        <v>35</v>
      </c>
      <c r="AH503" s="91" t="s">
        <v>726</v>
      </c>
      <c r="AI503" s="37">
        <v>2</v>
      </c>
      <c r="AJ503" s="66" t="s">
        <v>1000</v>
      </c>
    </row>
    <row r="504" spans="29:36" x14ac:dyDescent="0.25">
      <c r="AC504" s="5" t="s">
        <v>427</v>
      </c>
      <c r="AD504" s="5" t="str">
        <f t="shared" si="25"/>
        <v>ListDescArt156_Baixa_N/A</v>
      </c>
      <c r="AE504" s="5" t="s">
        <v>623</v>
      </c>
      <c r="AF504" s="5" t="s">
        <v>44</v>
      </c>
      <c r="AG504" s="33" t="s">
        <v>35</v>
      </c>
      <c r="AH504" s="91" t="s">
        <v>725</v>
      </c>
      <c r="AI504" s="37">
        <v>16</v>
      </c>
      <c r="AJ504" s="66" t="s">
        <v>994</v>
      </c>
    </row>
    <row r="505" spans="29:36" x14ac:dyDescent="0.25">
      <c r="AC505" s="5"/>
      <c r="AD505" s="5" t="str">
        <f t="shared" si="25"/>
        <v>ListDescArt156_Média_N/A</v>
      </c>
      <c r="AE505" s="5" t="s">
        <v>623</v>
      </c>
      <c r="AF505" s="5" t="s">
        <v>689</v>
      </c>
      <c r="AG505" s="33" t="s">
        <v>35</v>
      </c>
      <c r="AH505" s="91" t="s">
        <v>725</v>
      </c>
      <c r="AI505" s="37">
        <v>30</v>
      </c>
      <c r="AJ505" s="66" t="s">
        <v>998</v>
      </c>
    </row>
    <row r="506" spans="29:36" x14ac:dyDescent="0.25">
      <c r="AC506" s="5"/>
      <c r="AD506" s="5" t="str">
        <f t="shared" si="25"/>
        <v>ListDescArt156_Alta_N/A</v>
      </c>
      <c r="AE506" s="5" t="s">
        <v>623</v>
      </c>
      <c r="AF506" s="5" t="s">
        <v>690</v>
      </c>
      <c r="AG506" s="33" t="s">
        <v>35</v>
      </c>
      <c r="AH506" s="91" t="s">
        <v>725</v>
      </c>
      <c r="AI506" s="37">
        <v>60</v>
      </c>
      <c r="AJ506" s="66" t="s">
        <v>999</v>
      </c>
    </row>
    <row r="507" spans="29:36" x14ac:dyDescent="0.25">
      <c r="AC507" s="5" t="s">
        <v>428</v>
      </c>
      <c r="AD507" s="5" t="str">
        <f t="shared" si="25"/>
        <v>ListDescArt157_Baixa_N/A</v>
      </c>
      <c r="AE507" s="5" t="s">
        <v>624</v>
      </c>
      <c r="AF507" s="5" t="s">
        <v>44</v>
      </c>
      <c r="AG507" s="33" t="s">
        <v>35</v>
      </c>
      <c r="AH507" s="91" t="s">
        <v>725</v>
      </c>
      <c r="AI507" s="37">
        <v>8</v>
      </c>
      <c r="AJ507" s="66" t="s">
        <v>994</v>
      </c>
    </row>
    <row r="508" spans="29:36" x14ac:dyDescent="0.25">
      <c r="AC508" s="5"/>
      <c r="AD508" s="5" t="str">
        <f t="shared" si="25"/>
        <v>ListDescArt157_Média_N/A</v>
      </c>
      <c r="AE508" s="5" t="s">
        <v>624</v>
      </c>
      <c r="AF508" s="5" t="s">
        <v>689</v>
      </c>
      <c r="AG508" s="33" t="s">
        <v>35</v>
      </c>
      <c r="AH508" s="91" t="s">
        <v>725</v>
      </c>
      <c r="AI508" s="37">
        <v>15</v>
      </c>
      <c r="AJ508" s="66" t="s">
        <v>998</v>
      </c>
    </row>
    <row r="509" spans="29:36" x14ac:dyDescent="0.25">
      <c r="AC509" s="5"/>
      <c r="AD509" s="5" t="str">
        <f t="shared" si="25"/>
        <v>ListDescArt157_Alta_N/A</v>
      </c>
      <c r="AE509" s="5" t="s">
        <v>624</v>
      </c>
      <c r="AF509" s="5" t="s">
        <v>690</v>
      </c>
      <c r="AG509" s="33" t="s">
        <v>35</v>
      </c>
      <c r="AH509" s="91" t="s">
        <v>725</v>
      </c>
      <c r="AI509" s="37">
        <v>30</v>
      </c>
      <c r="AJ509" s="66" t="s">
        <v>999</v>
      </c>
    </row>
    <row r="510" spans="29:36" x14ac:dyDescent="0.25">
      <c r="AC510" s="5" t="s">
        <v>429</v>
      </c>
      <c r="AD510" s="5" t="str">
        <f t="shared" si="25"/>
        <v>ListDescArt158_Baixa_N/A</v>
      </c>
      <c r="AE510" s="5" t="s">
        <v>625</v>
      </c>
      <c r="AF510" s="5" t="s">
        <v>44</v>
      </c>
      <c r="AG510" s="33" t="s">
        <v>35</v>
      </c>
      <c r="AH510" s="91" t="s">
        <v>727</v>
      </c>
      <c r="AI510" s="37">
        <v>4</v>
      </c>
      <c r="AJ510" s="66" t="s">
        <v>942</v>
      </c>
    </row>
    <row r="511" spans="29:36" x14ac:dyDescent="0.25">
      <c r="AC511" s="5"/>
      <c r="AD511" s="5" t="str">
        <f t="shared" si="25"/>
        <v>ListDescArt158_Média_N/A</v>
      </c>
      <c r="AE511" s="5" t="s">
        <v>625</v>
      </c>
      <c r="AF511" s="5" t="s">
        <v>689</v>
      </c>
      <c r="AG511" s="33" t="s">
        <v>35</v>
      </c>
      <c r="AH511" s="91" t="s">
        <v>727</v>
      </c>
      <c r="AI511" s="37">
        <v>8</v>
      </c>
      <c r="AJ511" s="66" t="s">
        <v>943</v>
      </c>
    </row>
    <row r="512" spans="29:36" x14ac:dyDescent="0.25">
      <c r="AC512" s="5"/>
      <c r="AD512" s="5" t="str">
        <f t="shared" si="25"/>
        <v>ListDescArt158_Alta_N/A</v>
      </c>
      <c r="AE512" s="5" t="s">
        <v>625</v>
      </c>
      <c r="AF512" s="5" t="s">
        <v>690</v>
      </c>
      <c r="AG512" s="33" t="s">
        <v>35</v>
      </c>
      <c r="AH512" s="91" t="s">
        <v>727</v>
      </c>
      <c r="AI512" s="37">
        <v>12</v>
      </c>
      <c r="AJ512" s="66" t="s">
        <v>944</v>
      </c>
    </row>
    <row r="513" spans="29:36" x14ac:dyDescent="0.25">
      <c r="AC513" s="5" t="s">
        <v>430</v>
      </c>
      <c r="AD513" s="5" t="str">
        <f t="shared" si="25"/>
        <v>ListDescArt159_Baixa_N/A</v>
      </c>
      <c r="AE513" s="5" t="s">
        <v>626</v>
      </c>
      <c r="AF513" s="5" t="s">
        <v>44</v>
      </c>
      <c r="AG513" s="33" t="s">
        <v>35</v>
      </c>
      <c r="AH513" s="91" t="s">
        <v>727</v>
      </c>
      <c r="AI513" s="37">
        <v>2</v>
      </c>
      <c r="AJ513" s="66" t="s">
        <v>942</v>
      </c>
    </row>
    <row r="514" spans="29:36" x14ac:dyDescent="0.25">
      <c r="AC514" s="5"/>
      <c r="AD514" s="5" t="str">
        <f t="shared" si="25"/>
        <v>ListDescArt159_Média_N/A</v>
      </c>
      <c r="AE514" s="5" t="s">
        <v>626</v>
      </c>
      <c r="AF514" s="5" t="s">
        <v>689</v>
      </c>
      <c r="AG514" s="33" t="s">
        <v>35</v>
      </c>
      <c r="AH514" s="91" t="s">
        <v>727</v>
      </c>
      <c r="AI514" s="37">
        <v>4</v>
      </c>
      <c r="AJ514" s="66" t="s">
        <v>943</v>
      </c>
    </row>
    <row r="515" spans="29:36" x14ac:dyDescent="0.25">
      <c r="AC515" s="5"/>
      <c r="AD515" s="5" t="str">
        <f t="shared" si="25"/>
        <v>ListDescArt159_Alta_N/A</v>
      </c>
      <c r="AE515" s="5" t="s">
        <v>626</v>
      </c>
      <c r="AF515" s="5" t="s">
        <v>690</v>
      </c>
      <c r="AG515" s="33" t="s">
        <v>35</v>
      </c>
      <c r="AH515" s="91" t="s">
        <v>727</v>
      </c>
      <c r="AI515" s="37">
        <v>6</v>
      </c>
      <c r="AJ515" s="66" t="s">
        <v>944</v>
      </c>
    </row>
    <row r="516" spans="29:36" x14ac:dyDescent="0.25">
      <c r="AC516" s="5" t="s">
        <v>431</v>
      </c>
      <c r="AD516" s="5" t="str">
        <f t="shared" si="25"/>
        <v>ListDescArt160_Baixa_N/A</v>
      </c>
      <c r="AE516" s="5" t="s">
        <v>627</v>
      </c>
      <c r="AF516" s="5" t="s">
        <v>44</v>
      </c>
      <c r="AG516" s="33" t="s">
        <v>35</v>
      </c>
      <c r="AH516" s="91" t="s">
        <v>716</v>
      </c>
      <c r="AI516" s="37">
        <v>4</v>
      </c>
      <c r="AJ516" s="66" t="s">
        <v>1001</v>
      </c>
    </row>
    <row r="517" spans="29:36" x14ac:dyDescent="0.25">
      <c r="AC517" s="5"/>
      <c r="AD517" s="5" t="str">
        <f t="shared" si="25"/>
        <v>ListDescArt160_Média_N/A</v>
      </c>
      <c r="AE517" s="5" t="s">
        <v>627</v>
      </c>
      <c r="AF517" s="5" t="s">
        <v>689</v>
      </c>
      <c r="AG517" s="33" t="s">
        <v>35</v>
      </c>
      <c r="AH517" s="91" t="s">
        <v>716</v>
      </c>
      <c r="AI517" s="37">
        <v>9</v>
      </c>
      <c r="AJ517" s="66" t="s">
        <v>1002</v>
      </c>
    </row>
    <row r="518" spans="29:36" x14ac:dyDescent="0.25">
      <c r="AC518" s="5"/>
      <c r="AD518" s="5" t="str">
        <f t="shared" si="25"/>
        <v>ListDescArt160_Alta_N/A</v>
      </c>
      <c r="AE518" s="5" t="s">
        <v>627</v>
      </c>
      <c r="AF518" s="5" t="s">
        <v>690</v>
      </c>
      <c r="AG518" s="33" t="s">
        <v>35</v>
      </c>
      <c r="AH518" s="91" t="s">
        <v>716</v>
      </c>
      <c r="AI518" s="37">
        <v>14</v>
      </c>
      <c r="AJ518" s="66" t="s">
        <v>1003</v>
      </c>
    </row>
    <row r="519" spans="29:36" x14ac:dyDescent="0.25">
      <c r="AC519" s="5" t="s">
        <v>432</v>
      </c>
      <c r="AD519" s="5" t="str">
        <f t="shared" si="25"/>
        <v>ListDescArt161_Baixa_N/A</v>
      </c>
      <c r="AE519" s="5" t="s">
        <v>628</v>
      </c>
      <c r="AF519" s="5" t="s">
        <v>44</v>
      </c>
      <c r="AG519" s="33" t="s">
        <v>35</v>
      </c>
      <c r="AH519" s="91" t="s">
        <v>716</v>
      </c>
      <c r="AI519" s="37">
        <v>2</v>
      </c>
      <c r="AJ519" s="66" t="s">
        <v>1001</v>
      </c>
    </row>
    <row r="520" spans="29:36" x14ac:dyDescent="0.25">
      <c r="AC520" s="5"/>
      <c r="AD520" s="5" t="str">
        <f t="shared" si="25"/>
        <v>ListDescArt161_Média_N/A</v>
      </c>
      <c r="AE520" s="5" t="s">
        <v>628</v>
      </c>
      <c r="AF520" s="5" t="s">
        <v>689</v>
      </c>
      <c r="AG520" s="33" t="s">
        <v>35</v>
      </c>
      <c r="AH520" s="91" t="s">
        <v>716</v>
      </c>
      <c r="AI520" s="37">
        <v>4</v>
      </c>
      <c r="AJ520" s="66" t="s">
        <v>1002</v>
      </c>
    </row>
    <row r="521" spans="29:36" x14ac:dyDescent="0.25">
      <c r="AC521" s="5"/>
      <c r="AD521" s="5" t="str">
        <f t="shared" si="25"/>
        <v>ListDescArt161_Alta_N/A</v>
      </c>
      <c r="AE521" s="5" t="s">
        <v>628</v>
      </c>
      <c r="AF521" s="5" t="s">
        <v>690</v>
      </c>
      <c r="AG521" s="33" t="s">
        <v>35</v>
      </c>
      <c r="AH521" s="91" t="s">
        <v>716</v>
      </c>
      <c r="AI521" s="37">
        <v>7</v>
      </c>
      <c r="AJ521" s="66" t="s">
        <v>1003</v>
      </c>
    </row>
    <row r="522" spans="29:36" x14ac:dyDescent="0.25">
      <c r="AC522" s="5" t="s">
        <v>433</v>
      </c>
      <c r="AD522" s="5" t="str">
        <f t="shared" si="25"/>
        <v>ListDescArt162_Baixa_N/A</v>
      </c>
      <c r="AE522" s="5" t="s">
        <v>629</v>
      </c>
      <c r="AF522" s="5" t="s">
        <v>44</v>
      </c>
      <c r="AG522" s="33" t="s">
        <v>35</v>
      </c>
      <c r="AH522" s="91" t="s">
        <v>716</v>
      </c>
      <c r="AI522" s="37">
        <v>4</v>
      </c>
      <c r="AJ522" s="66" t="s">
        <v>1001</v>
      </c>
    </row>
    <row r="523" spans="29:36" x14ac:dyDescent="0.25">
      <c r="AC523" s="5"/>
      <c r="AD523" s="5" t="str">
        <f t="shared" si="25"/>
        <v>ListDescArt162_Média_N/A</v>
      </c>
      <c r="AE523" s="5" t="s">
        <v>629</v>
      </c>
      <c r="AF523" s="5" t="s">
        <v>689</v>
      </c>
      <c r="AG523" s="33" t="s">
        <v>35</v>
      </c>
      <c r="AH523" s="91" t="s">
        <v>716</v>
      </c>
      <c r="AI523" s="37">
        <v>8</v>
      </c>
      <c r="AJ523" s="66" t="s">
        <v>1002</v>
      </c>
    </row>
    <row r="524" spans="29:36" x14ac:dyDescent="0.25">
      <c r="AC524" s="5"/>
      <c r="AD524" s="5" t="str">
        <f t="shared" si="25"/>
        <v>ListDescArt162_Alta_N/A</v>
      </c>
      <c r="AE524" s="5" t="s">
        <v>629</v>
      </c>
      <c r="AF524" s="5" t="s">
        <v>690</v>
      </c>
      <c r="AG524" s="33" t="s">
        <v>35</v>
      </c>
      <c r="AH524" s="91" t="s">
        <v>716</v>
      </c>
      <c r="AI524" s="37">
        <v>12</v>
      </c>
      <c r="AJ524" s="66" t="s">
        <v>1003</v>
      </c>
    </row>
    <row r="525" spans="29:36" x14ac:dyDescent="0.25">
      <c r="AC525" s="5" t="s">
        <v>434</v>
      </c>
      <c r="AD525" s="5" t="str">
        <f t="shared" si="25"/>
        <v>ListDescArt163_Baixa_N/A</v>
      </c>
      <c r="AE525" s="5" t="s">
        <v>630</v>
      </c>
      <c r="AF525" s="5" t="s">
        <v>44</v>
      </c>
      <c r="AG525" s="33" t="s">
        <v>35</v>
      </c>
      <c r="AH525" s="91" t="s">
        <v>716</v>
      </c>
      <c r="AI525" s="37">
        <v>2</v>
      </c>
      <c r="AJ525" s="66" t="s">
        <v>1001</v>
      </c>
    </row>
    <row r="526" spans="29:36" x14ac:dyDescent="0.25">
      <c r="AC526" s="5"/>
      <c r="AD526" s="5" t="str">
        <f t="shared" si="25"/>
        <v>ListDescArt163_Média_N/A</v>
      </c>
      <c r="AE526" s="5" t="s">
        <v>630</v>
      </c>
      <c r="AF526" s="5" t="s">
        <v>689</v>
      </c>
      <c r="AG526" s="33" t="s">
        <v>35</v>
      </c>
      <c r="AH526" s="91" t="s">
        <v>716</v>
      </c>
      <c r="AI526" s="37">
        <v>4</v>
      </c>
      <c r="AJ526" s="66" t="s">
        <v>1002</v>
      </c>
    </row>
    <row r="527" spans="29:36" x14ac:dyDescent="0.25">
      <c r="AC527" s="5"/>
      <c r="AD527" s="5" t="str">
        <f t="shared" si="25"/>
        <v>ListDescArt163_Alta_N/A</v>
      </c>
      <c r="AE527" s="5" t="s">
        <v>630</v>
      </c>
      <c r="AF527" s="5" t="s">
        <v>690</v>
      </c>
      <c r="AG527" s="33" t="s">
        <v>35</v>
      </c>
      <c r="AH527" s="91" t="s">
        <v>716</v>
      </c>
      <c r="AI527" s="37">
        <v>6</v>
      </c>
      <c r="AJ527" s="66" t="s">
        <v>1003</v>
      </c>
    </row>
    <row r="528" spans="29:36" x14ac:dyDescent="0.25">
      <c r="AC528" s="5" t="s">
        <v>1389</v>
      </c>
      <c r="AD528" s="5" t="str">
        <f t="shared" si="25"/>
        <v>ListDescArt261_Baixa_N/A</v>
      </c>
      <c r="AE528" s="5" t="s">
        <v>1388</v>
      </c>
      <c r="AF528" s="5" t="s">
        <v>44</v>
      </c>
      <c r="AG528" s="33" t="s">
        <v>35</v>
      </c>
      <c r="AH528" s="91" t="s">
        <v>716</v>
      </c>
      <c r="AI528" s="37">
        <v>4</v>
      </c>
      <c r="AJ528" s="66" t="s">
        <v>1412</v>
      </c>
    </row>
    <row r="529" spans="29:36" x14ac:dyDescent="0.25">
      <c r="AC529" s="3"/>
      <c r="AD529" s="5" t="str">
        <f t="shared" si="25"/>
        <v>ListDescArt261_Média_N/A</v>
      </c>
      <c r="AE529" s="5" t="s">
        <v>1388</v>
      </c>
      <c r="AF529" s="5" t="s">
        <v>689</v>
      </c>
      <c r="AG529" s="33" t="s">
        <v>35</v>
      </c>
      <c r="AH529" s="91" t="s">
        <v>716</v>
      </c>
      <c r="AI529" s="37">
        <v>8</v>
      </c>
      <c r="AJ529" s="66" t="s">
        <v>1413</v>
      </c>
    </row>
    <row r="530" spans="29:36" x14ac:dyDescent="0.25">
      <c r="AC530" s="3"/>
      <c r="AD530" s="5" t="str">
        <f t="shared" si="25"/>
        <v>ListDescArt261_Alta_N/A</v>
      </c>
      <c r="AE530" s="5" t="s">
        <v>1388</v>
      </c>
      <c r="AF530" s="5" t="s">
        <v>690</v>
      </c>
      <c r="AG530" s="33" t="s">
        <v>35</v>
      </c>
      <c r="AH530" s="91" t="s">
        <v>716</v>
      </c>
      <c r="AI530" s="37">
        <v>12</v>
      </c>
      <c r="AJ530" s="66" t="s">
        <v>1414</v>
      </c>
    </row>
    <row r="531" spans="29:36" x14ac:dyDescent="0.25">
      <c r="AC531" s="5" t="s">
        <v>1390</v>
      </c>
      <c r="AD531" s="5" t="str">
        <f t="shared" si="25"/>
        <v>ListDescArt262_Baixa_N/A</v>
      </c>
      <c r="AE531" s="5" t="s">
        <v>1397</v>
      </c>
      <c r="AF531" s="5" t="s">
        <v>44</v>
      </c>
      <c r="AG531" s="33" t="s">
        <v>35</v>
      </c>
      <c r="AH531" s="91" t="s">
        <v>716</v>
      </c>
      <c r="AI531" s="37">
        <v>2</v>
      </c>
      <c r="AJ531" s="66" t="s">
        <v>1412</v>
      </c>
    </row>
    <row r="532" spans="29:36" x14ac:dyDescent="0.25">
      <c r="AC532" s="3"/>
      <c r="AD532" s="5" t="str">
        <f t="shared" si="25"/>
        <v>ListDescArt262_Média_N/A</v>
      </c>
      <c r="AE532" s="5" t="s">
        <v>1397</v>
      </c>
      <c r="AF532" s="5" t="s">
        <v>689</v>
      </c>
      <c r="AG532" s="33" t="s">
        <v>35</v>
      </c>
      <c r="AH532" s="91" t="s">
        <v>716</v>
      </c>
      <c r="AI532" s="37">
        <v>4</v>
      </c>
      <c r="AJ532" s="66" t="s">
        <v>1413</v>
      </c>
    </row>
    <row r="533" spans="29:36" x14ac:dyDescent="0.25">
      <c r="AC533" s="3"/>
      <c r="AD533" s="5" t="str">
        <f t="shared" si="25"/>
        <v>ListDescArt262_Alta_N/A</v>
      </c>
      <c r="AE533" s="5" t="s">
        <v>1397</v>
      </c>
      <c r="AF533" s="5" t="s">
        <v>690</v>
      </c>
      <c r="AG533" s="33" t="s">
        <v>35</v>
      </c>
      <c r="AH533" s="91" t="s">
        <v>716</v>
      </c>
      <c r="AI533" s="37">
        <v>6</v>
      </c>
      <c r="AJ533" s="66" t="s">
        <v>1414</v>
      </c>
    </row>
    <row r="534" spans="29:36" x14ac:dyDescent="0.25">
      <c r="AC534" s="5" t="s">
        <v>1391</v>
      </c>
      <c r="AD534" s="5" t="str">
        <f t="shared" si="25"/>
        <v>ListDescArt263_Baixa_N/A</v>
      </c>
      <c r="AE534" s="5" t="s">
        <v>1398</v>
      </c>
      <c r="AF534" s="5" t="s">
        <v>44</v>
      </c>
      <c r="AG534" s="33" t="s">
        <v>35</v>
      </c>
      <c r="AH534" s="91" t="s">
        <v>716</v>
      </c>
      <c r="AI534" s="37">
        <v>4</v>
      </c>
      <c r="AJ534" s="66" t="s">
        <v>1412</v>
      </c>
    </row>
    <row r="535" spans="29:36" x14ac:dyDescent="0.25">
      <c r="AC535" s="3"/>
      <c r="AD535" s="5" t="str">
        <f t="shared" ref="AD535:AD551" si="26">CONCATENATE(AE535,"_",AF535,"_",AG535)</f>
        <v>ListDescArt263_Média_N/A</v>
      </c>
      <c r="AE535" s="5" t="s">
        <v>1398</v>
      </c>
      <c r="AF535" s="5" t="s">
        <v>689</v>
      </c>
      <c r="AG535" s="33" t="s">
        <v>35</v>
      </c>
      <c r="AH535" s="91" t="s">
        <v>716</v>
      </c>
      <c r="AI535" s="37">
        <v>8</v>
      </c>
      <c r="AJ535" s="66" t="s">
        <v>1413</v>
      </c>
    </row>
    <row r="536" spans="29:36" x14ac:dyDescent="0.25">
      <c r="AC536" s="3"/>
      <c r="AD536" s="5" t="str">
        <f t="shared" si="26"/>
        <v>ListDescArt263_Alta_N/A</v>
      </c>
      <c r="AE536" s="5" t="s">
        <v>1398</v>
      </c>
      <c r="AF536" s="5" t="s">
        <v>690</v>
      </c>
      <c r="AG536" s="33" t="s">
        <v>35</v>
      </c>
      <c r="AH536" s="91" t="s">
        <v>716</v>
      </c>
      <c r="AI536" s="37">
        <v>12</v>
      </c>
      <c r="AJ536" s="66" t="s">
        <v>1414</v>
      </c>
    </row>
    <row r="537" spans="29:36" x14ac:dyDescent="0.25">
      <c r="AC537" s="5" t="s">
        <v>1392</v>
      </c>
      <c r="AD537" s="5" t="str">
        <f t="shared" si="26"/>
        <v>ListDescArt264_Baixa_N/A</v>
      </c>
      <c r="AE537" s="5" t="s">
        <v>1399</v>
      </c>
      <c r="AF537" s="5" t="s">
        <v>44</v>
      </c>
      <c r="AG537" s="33" t="s">
        <v>35</v>
      </c>
      <c r="AH537" s="91" t="s">
        <v>716</v>
      </c>
      <c r="AI537" s="37">
        <v>2</v>
      </c>
      <c r="AJ537" s="66" t="s">
        <v>1412</v>
      </c>
    </row>
    <row r="538" spans="29:36" x14ac:dyDescent="0.25">
      <c r="AC538" s="3"/>
      <c r="AD538" s="5" t="str">
        <f t="shared" si="26"/>
        <v>ListDescArt264_Média_N/A</v>
      </c>
      <c r="AE538" s="5" t="s">
        <v>1399</v>
      </c>
      <c r="AF538" s="5" t="s">
        <v>689</v>
      </c>
      <c r="AG538" s="33" t="s">
        <v>35</v>
      </c>
      <c r="AH538" s="91" t="s">
        <v>716</v>
      </c>
      <c r="AI538" s="37">
        <v>4</v>
      </c>
      <c r="AJ538" s="66" t="s">
        <v>1413</v>
      </c>
    </row>
    <row r="539" spans="29:36" x14ac:dyDescent="0.25">
      <c r="AC539" s="3"/>
      <c r="AD539" s="5" t="str">
        <f t="shared" si="26"/>
        <v>ListDescArt264_Alta_N/A</v>
      </c>
      <c r="AE539" s="5" t="s">
        <v>1399</v>
      </c>
      <c r="AF539" s="5" t="s">
        <v>690</v>
      </c>
      <c r="AG539" s="33" t="s">
        <v>35</v>
      </c>
      <c r="AH539" s="91" t="s">
        <v>716</v>
      </c>
      <c r="AI539" s="37">
        <v>6</v>
      </c>
      <c r="AJ539" s="66" t="s">
        <v>1414</v>
      </c>
    </row>
    <row r="540" spans="29:36" x14ac:dyDescent="0.25">
      <c r="AC540" s="5" t="s">
        <v>1393</v>
      </c>
      <c r="AD540" s="5" t="str">
        <f t="shared" si="26"/>
        <v>ListDescArt265_Baixa_N/A</v>
      </c>
      <c r="AE540" s="5" t="s">
        <v>1400</v>
      </c>
      <c r="AF540" s="5" t="s">
        <v>44</v>
      </c>
      <c r="AG540" s="33" t="s">
        <v>35</v>
      </c>
      <c r="AH540" s="91" t="s">
        <v>716</v>
      </c>
      <c r="AI540" s="37">
        <v>4</v>
      </c>
      <c r="AJ540" s="66" t="s">
        <v>1415</v>
      </c>
    </row>
    <row r="541" spans="29:36" x14ac:dyDescent="0.25">
      <c r="AC541" s="3"/>
      <c r="AD541" s="5" t="str">
        <f t="shared" si="26"/>
        <v>ListDescArt265_Média_N/A</v>
      </c>
      <c r="AE541" s="5" t="s">
        <v>1400</v>
      </c>
      <c r="AF541" s="5" t="s">
        <v>689</v>
      </c>
      <c r="AG541" s="33" t="s">
        <v>35</v>
      </c>
      <c r="AH541" s="91" t="s">
        <v>716</v>
      </c>
      <c r="AI541" s="37">
        <v>8</v>
      </c>
      <c r="AJ541" s="66" t="s">
        <v>1416</v>
      </c>
    </row>
    <row r="542" spans="29:36" x14ac:dyDescent="0.25">
      <c r="AC542" s="3"/>
      <c r="AD542" s="5" t="str">
        <f t="shared" si="26"/>
        <v>ListDescArt265_Alta_N/A</v>
      </c>
      <c r="AE542" s="5" t="s">
        <v>1400</v>
      </c>
      <c r="AF542" s="5" t="s">
        <v>690</v>
      </c>
      <c r="AG542" s="33" t="s">
        <v>35</v>
      </c>
      <c r="AH542" s="91" t="s">
        <v>716</v>
      </c>
      <c r="AI542" s="37">
        <v>12</v>
      </c>
      <c r="AJ542" s="66" t="s">
        <v>1417</v>
      </c>
    </row>
    <row r="543" spans="29:36" x14ac:dyDescent="0.25">
      <c r="AC543" s="5" t="s">
        <v>1394</v>
      </c>
      <c r="AD543" s="5" t="str">
        <f t="shared" si="26"/>
        <v>ListDescArt266_Baixa_N/A</v>
      </c>
      <c r="AE543" s="5" t="s">
        <v>1401</v>
      </c>
      <c r="AF543" s="5" t="s">
        <v>44</v>
      </c>
      <c r="AG543" s="33" t="s">
        <v>35</v>
      </c>
      <c r="AH543" s="91" t="s">
        <v>716</v>
      </c>
      <c r="AI543" s="37">
        <v>2</v>
      </c>
      <c r="AJ543" s="66" t="s">
        <v>1415</v>
      </c>
    </row>
    <row r="544" spans="29:36" x14ac:dyDescent="0.25">
      <c r="AC544" s="3"/>
      <c r="AD544" s="5" t="str">
        <f t="shared" si="26"/>
        <v>ListDescArt266_Média_N/A</v>
      </c>
      <c r="AE544" s="5" t="s">
        <v>1401</v>
      </c>
      <c r="AF544" s="5" t="s">
        <v>689</v>
      </c>
      <c r="AG544" s="33" t="s">
        <v>35</v>
      </c>
      <c r="AH544" s="91" t="s">
        <v>716</v>
      </c>
      <c r="AI544" s="37">
        <v>4</v>
      </c>
      <c r="AJ544" s="66" t="s">
        <v>1416</v>
      </c>
    </row>
    <row r="545" spans="29:36" x14ac:dyDescent="0.25">
      <c r="AC545" s="3"/>
      <c r="AD545" s="5" t="str">
        <f t="shared" si="26"/>
        <v>ListDescArt266_Alta_N/A</v>
      </c>
      <c r="AE545" s="5" t="s">
        <v>1401</v>
      </c>
      <c r="AF545" s="5" t="s">
        <v>690</v>
      </c>
      <c r="AG545" s="33" t="s">
        <v>35</v>
      </c>
      <c r="AH545" s="91" t="s">
        <v>716</v>
      </c>
      <c r="AI545" s="37">
        <v>6</v>
      </c>
      <c r="AJ545" s="66" t="s">
        <v>1417</v>
      </c>
    </row>
    <row r="546" spans="29:36" x14ac:dyDescent="0.25">
      <c r="AC546" s="5" t="s">
        <v>1395</v>
      </c>
      <c r="AD546" s="5" t="str">
        <f t="shared" si="26"/>
        <v>ListDescArt267_Baixa_N/A</v>
      </c>
      <c r="AE546" s="5" t="s">
        <v>1402</v>
      </c>
      <c r="AF546" s="5" t="s">
        <v>44</v>
      </c>
      <c r="AG546" s="33" t="s">
        <v>35</v>
      </c>
      <c r="AH546" s="91" t="s">
        <v>716</v>
      </c>
      <c r="AI546" s="37">
        <v>4</v>
      </c>
      <c r="AJ546" s="66" t="s">
        <v>1418</v>
      </c>
    </row>
    <row r="547" spans="29:36" x14ac:dyDescent="0.25">
      <c r="AC547" s="3"/>
      <c r="AD547" s="5" t="str">
        <f t="shared" si="26"/>
        <v>ListDescArt267_Média_N/A</v>
      </c>
      <c r="AE547" s="5" t="s">
        <v>1402</v>
      </c>
      <c r="AF547" s="5" t="s">
        <v>689</v>
      </c>
      <c r="AG547" s="33" t="s">
        <v>35</v>
      </c>
      <c r="AH547" s="91" t="s">
        <v>716</v>
      </c>
      <c r="AI547" s="37">
        <v>8</v>
      </c>
      <c r="AJ547" s="66" t="s">
        <v>1419</v>
      </c>
    </row>
    <row r="548" spans="29:36" x14ac:dyDescent="0.25">
      <c r="AC548" s="3"/>
      <c r="AD548" s="5" t="str">
        <f t="shared" si="26"/>
        <v>ListDescArt267_Alta_N/A</v>
      </c>
      <c r="AE548" s="5" t="s">
        <v>1402</v>
      </c>
      <c r="AF548" s="5" t="s">
        <v>690</v>
      </c>
      <c r="AG548" s="33" t="s">
        <v>35</v>
      </c>
      <c r="AH548" s="91" t="s">
        <v>716</v>
      </c>
      <c r="AI548" s="37">
        <v>12</v>
      </c>
      <c r="AJ548" s="66" t="s">
        <v>1420</v>
      </c>
    </row>
    <row r="549" spans="29:36" x14ac:dyDescent="0.25">
      <c r="AC549" s="5" t="s">
        <v>1396</v>
      </c>
      <c r="AD549" s="5" t="str">
        <f t="shared" si="26"/>
        <v>ListDescArt268_Baixa_N/A</v>
      </c>
      <c r="AE549" s="5" t="s">
        <v>1403</v>
      </c>
      <c r="AF549" s="5" t="s">
        <v>44</v>
      </c>
      <c r="AG549" s="33" t="s">
        <v>35</v>
      </c>
      <c r="AH549" s="91" t="s">
        <v>716</v>
      </c>
      <c r="AI549" s="37">
        <v>2</v>
      </c>
      <c r="AJ549" s="66" t="s">
        <v>1418</v>
      </c>
    </row>
    <row r="550" spans="29:36" x14ac:dyDescent="0.25">
      <c r="AC550" s="3"/>
      <c r="AD550" s="5" t="str">
        <f t="shared" si="26"/>
        <v>ListDescArt268_Média_N/A</v>
      </c>
      <c r="AE550" s="5" t="s">
        <v>1403</v>
      </c>
      <c r="AF550" s="5" t="s">
        <v>689</v>
      </c>
      <c r="AG550" s="33" t="s">
        <v>35</v>
      </c>
      <c r="AH550" s="91" t="s">
        <v>716</v>
      </c>
      <c r="AI550" s="37">
        <v>4</v>
      </c>
      <c r="AJ550" s="66" t="s">
        <v>1419</v>
      </c>
    </row>
    <row r="551" spans="29:36" x14ac:dyDescent="0.25">
      <c r="AC551" s="3"/>
      <c r="AD551" s="5" t="str">
        <f t="shared" si="26"/>
        <v>ListDescArt268_Alta_N/A</v>
      </c>
      <c r="AE551" s="5" t="s">
        <v>1403</v>
      </c>
      <c r="AF551" s="5" t="s">
        <v>690</v>
      </c>
      <c r="AG551" s="33" t="s">
        <v>35</v>
      </c>
      <c r="AH551" s="91" t="s">
        <v>716</v>
      </c>
      <c r="AI551" s="37">
        <v>6</v>
      </c>
      <c r="AJ551" s="66" t="s">
        <v>1420</v>
      </c>
    </row>
    <row r="552" spans="29:36" x14ac:dyDescent="0.25">
      <c r="AC552" s="5" t="s">
        <v>435</v>
      </c>
      <c r="AD552" s="5" t="str">
        <f t="shared" ref="AD552:AD557" si="27">CONCATENATE(AE552,"_",AF552,"_",AG552)</f>
        <v>ListDescArt164_Baixa_N/A</v>
      </c>
      <c r="AE552" s="5" t="s">
        <v>631</v>
      </c>
      <c r="AF552" s="5" t="s">
        <v>44</v>
      </c>
      <c r="AG552" s="33" t="s">
        <v>35</v>
      </c>
      <c r="AH552" s="91" t="s">
        <v>7</v>
      </c>
      <c r="AI552" s="37">
        <v>6</v>
      </c>
      <c r="AJ552" s="66" t="s">
        <v>1004</v>
      </c>
    </row>
    <row r="553" spans="29:36" x14ac:dyDescent="0.25">
      <c r="AC553" s="5"/>
      <c r="AD553" s="5" t="str">
        <f t="shared" si="27"/>
        <v>ListDescArt164_Média_N/A</v>
      </c>
      <c r="AE553" s="5" t="s">
        <v>631</v>
      </c>
      <c r="AF553" s="5" t="s">
        <v>689</v>
      </c>
      <c r="AG553" s="33" t="s">
        <v>35</v>
      </c>
      <c r="AH553" s="91" t="s">
        <v>7</v>
      </c>
      <c r="AI553" s="37">
        <v>12</v>
      </c>
      <c r="AJ553" s="66" t="s">
        <v>1005</v>
      </c>
    </row>
    <row r="554" spans="29:36" x14ac:dyDescent="0.25">
      <c r="AC554" s="5"/>
      <c r="AD554" s="5" t="str">
        <f t="shared" si="27"/>
        <v>ListDescArt164_Alta_N/A</v>
      </c>
      <c r="AE554" s="5" t="s">
        <v>631</v>
      </c>
      <c r="AF554" s="5" t="s">
        <v>690</v>
      </c>
      <c r="AG554" s="33" t="s">
        <v>35</v>
      </c>
      <c r="AH554" s="91" t="s">
        <v>7</v>
      </c>
      <c r="AI554" s="37">
        <v>24</v>
      </c>
      <c r="AJ554" s="66" t="s">
        <v>1006</v>
      </c>
    </row>
    <row r="555" spans="29:36" x14ac:dyDescent="0.25">
      <c r="AC555" s="5" t="s">
        <v>436</v>
      </c>
      <c r="AD555" s="5" t="str">
        <f t="shared" si="27"/>
        <v>ListDescArt165_Baixa_N/A</v>
      </c>
      <c r="AE555" s="5" t="s">
        <v>632</v>
      </c>
      <c r="AF555" s="5" t="s">
        <v>44</v>
      </c>
      <c r="AG555" s="33" t="s">
        <v>35</v>
      </c>
      <c r="AH555" s="91" t="s">
        <v>7</v>
      </c>
      <c r="AI555" s="37">
        <v>3</v>
      </c>
      <c r="AJ555" s="66" t="s">
        <v>1007</v>
      </c>
    </row>
    <row r="556" spans="29:36" x14ac:dyDescent="0.25">
      <c r="AC556" s="5"/>
      <c r="AD556" s="5" t="str">
        <f t="shared" si="27"/>
        <v>ListDescArt165_Média_N/A</v>
      </c>
      <c r="AE556" s="5" t="s">
        <v>632</v>
      </c>
      <c r="AF556" s="5" t="s">
        <v>689</v>
      </c>
      <c r="AG556" s="33" t="s">
        <v>35</v>
      </c>
      <c r="AH556" s="91" t="s">
        <v>7</v>
      </c>
      <c r="AI556" s="37">
        <v>6</v>
      </c>
      <c r="AJ556" s="66" t="s">
        <v>1008</v>
      </c>
    </row>
    <row r="557" spans="29:36" x14ac:dyDescent="0.25">
      <c r="AC557" s="5"/>
      <c r="AD557" s="5" t="str">
        <f t="shared" si="27"/>
        <v>ListDescArt165_Alta_N/A</v>
      </c>
      <c r="AE557" s="5" t="s">
        <v>632</v>
      </c>
      <c r="AF557" s="5" t="s">
        <v>690</v>
      </c>
      <c r="AG557" s="33" t="s">
        <v>35</v>
      </c>
      <c r="AH557" s="91" t="s">
        <v>7</v>
      </c>
      <c r="AI557" s="37">
        <v>12</v>
      </c>
      <c r="AJ557" s="66" t="s">
        <v>1009</v>
      </c>
    </row>
    <row r="558" spans="29:36" x14ac:dyDescent="0.25">
      <c r="AC558" s="5" t="s">
        <v>437</v>
      </c>
      <c r="AD558" s="5" t="str">
        <f t="shared" ref="AD558:AD604" si="28">CONCATENATE(AE558,"_",AF558,"_",AG558)</f>
        <v>ListDescArt166_Baixa_N/A</v>
      </c>
      <c r="AE558" s="5" t="s">
        <v>633</v>
      </c>
      <c r="AF558" s="5" t="s">
        <v>44</v>
      </c>
      <c r="AG558" s="33" t="s">
        <v>35</v>
      </c>
      <c r="AH558" s="91" t="s">
        <v>1010</v>
      </c>
      <c r="AI558" s="37">
        <v>10</v>
      </c>
      <c r="AJ558" s="66" t="s">
        <v>1011</v>
      </c>
    </row>
    <row r="559" spans="29:36" x14ac:dyDescent="0.25">
      <c r="AC559" s="5"/>
      <c r="AD559" s="5" t="str">
        <f t="shared" si="28"/>
        <v>ListDescArt166_Média_N/A</v>
      </c>
      <c r="AE559" s="5" t="s">
        <v>633</v>
      </c>
      <c r="AF559" s="5" t="s">
        <v>689</v>
      </c>
      <c r="AG559" s="33" t="s">
        <v>35</v>
      </c>
      <c r="AH559" s="91" t="s">
        <v>1010</v>
      </c>
      <c r="AI559" s="37">
        <v>20</v>
      </c>
      <c r="AJ559" s="66" t="s">
        <v>1012</v>
      </c>
    </row>
    <row r="560" spans="29:36" x14ac:dyDescent="0.25">
      <c r="AC560" s="5"/>
      <c r="AD560" s="5" t="str">
        <f t="shared" si="28"/>
        <v>ListDescArt166_Alta_N/A</v>
      </c>
      <c r="AE560" s="5" t="s">
        <v>633</v>
      </c>
      <c r="AF560" s="5" t="s">
        <v>690</v>
      </c>
      <c r="AG560" s="33" t="s">
        <v>35</v>
      </c>
      <c r="AH560" s="91" t="s">
        <v>1010</v>
      </c>
      <c r="AI560" s="37">
        <v>40</v>
      </c>
      <c r="AJ560" s="66" t="s">
        <v>1013</v>
      </c>
    </row>
    <row r="561" spans="29:36" x14ac:dyDescent="0.25">
      <c r="AC561" s="5" t="s">
        <v>438</v>
      </c>
      <c r="AD561" s="5" t="str">
        <f t="shared" si="28"/>
        <v>ListDescArt167_Baixa_N/A</v>
      </c>
      <c r="AE561" s="5" t="s">
        <v>634</v>
      </c>
      <c r="AF561" s="5" t="s">
        <v>44</v>
      </c>
      <c r="AG561" s="33" t="s">
        <v>35</v>
      </c>
      <c r="AH561" s="91" t="s">
        <v>1010</v>
      </c>
      <c r="AI561" s="37">
        <v>5</v>
      </c>
      <c r="AJ561" s="66" t="s">
        <v>1014</v>
      </c>
    </row>
    <row r="562" spans="29:36" x14ac:dyDescent="0.25">
      <c r="AC562" s="5"/>
      <c r="AD562" s="5" t="str">
        <f t="shared" si="28"/>
        <v>ListDescArt167_Média_N/A</v>
      </c>
      <c r="AE562" s="5" t="s">
        <v>634</v>
      </c>
      <c r="AF562" s="5" t="s">
        <v>689</v>
      </c>
      <c r="AG562" s="33" t="s">
        <v>35</v>
      </c>
      <c r="AH562" s="91" t="s">
        <v>1010</v>
      </c>
      <c r="AI562" s="37">
        <v>10</v>
      </c>
      <c r="AJ562" s="66" t="s">
        <v>1012</v>
      </c>
    </row>
    <row r="563" spans="29:36" x14ac:dyDescent="0.25">
      <c r="AC563" s="5"/>
      <c r="AD563" s="5" t="str">
        <f t="shared" si="28"/>
        <v>ListDescArt167_Alta_N/A</v>
      </c>
      <c r="AE563" s="5" t="s">
        <v>634</v>
      </c>
      <c r="AF563" s="5" t="s">
        <v>690</v>
      </c>
      <c r="AG563" s="33" t="s">
        <v>35</v>
      </c>
      <c r="AH563" s="91" t="s">
        <v>1010</v>
      </c>
      <c r="AI563" s="37">
        <v>20</v>
      </c>
      <c r="AJ563" s="66" t="s">
        <v>1015</v>
      </c>
    </row>
    <row r="564" spans="29:36" x14ac:dyDescent="0.25">
      <c r="AC564" s="5" t="s">
        <v>439</v>
      </c>
      <c r="AD564" s="5" t="str">
        <f t="shared" si="28"/>
        <v>ListDescArt168_Baixa_N/A</v>
      </c>
      <c r="AE564" s="5" t="s">
        <v>635</v>
      </c>
      <c r="AF564" s="5" t="s">
        <v>44</v>
      </c>
      <c r="AG564" s="33" t="s">
        <v>35</v>
      </c>
      <c r="AH564" s="91" t="s">
        <v>297</v>
      </c>
      <c r="AI564" s="37">
        <v>6</v>
      </c>
      <c r="AJ564" s="66" t="s">
        <v>1016</v>
      </c>
    </row>
    <row r="565" spans="29:36" x14ac:dyDescent="0.25">
      <c r="AC565" s="5"/>
      <c r="AD565" s="5" t="str">
        <f t="shared" si="28"/>
        <v>ListDescArt168_Média_N/A</v>
      </c>
      <c r="AE565" s="5" t="s">
        <v>635</v>
      </c>
      <c r="AF565" s="5" t="s">
        <v>689</v>
      </c>
      <c r="AG565" s="33" t="s">
        <v>35</v>
      </c>
      <c r="AH565" s="91" t="s">
        <v>297</v>
      </c>
      <c r="AI565" s="37">
        <v>12</v>
      </c>
      <c r="AJ565" s="66" t="s">
        <v>1017</v>
      </c>
    </row>
    <row r="566" spans="29:36" x14ac:dyDescent="0.25">
      <c r="AC566" s="5"/>
      <c r="AD566" s="5" t="str">
        <f t="shared" si="28"/>
        <v>ListDescArt168_Alta_N/A</v>
      </c>
      <c r="AE566" s="5" t="s">
        <v>635</v>
      </c>
      <c r="AF566" s="5" t="s">
        <v>690</v>
      </c>
      <c r="AG566" s="33" t="s">
        <v>35</v>
      </c>
      <c r="AH566" s="91" t="s">
        <v>297</v>
      </c>
      <c r="AI566" s="37">
        <v>20</v>
      </c>
      <c r="AJ566" s="66" t="s">
        <v>1018</v>
      </c>
    </row>
    <row r="567" spans="29:36" x14ac:dyDescent="0.25">
      <c r="AC567" s="5"/>
      <c r="AD567" s="5" t="str">
        <f t="shared" si="28"/>
        <v>ListDescArt168_Muito Alta_N/A</v>
      </c>
      <c r="AE567" s="5" t="s">
        <v>635</v>
      </c>
      <c r="AF567" s="5" t="s">
        <v>698</v>
      </c>
      <c r="AG567" s="33" t="s">
        <v>35</v>
      </c>
      <c r="AH567" s="91" t="s">
        <v>297</v>
      </c>
      <c r="AI567" s="37">
        <v>30</v>
      </c>
      <c r="AJ567" s="66" t="s">
        <v>1019</v>
      </c>
    </row>
    <row r="568" spans="29:36" x14ac:dyDescent="0.25">
      <c r="AC568" s="5" t="s">
        <v>440</v>
      </c>
      <c r="AD568" s="5" t="str">
        <f t="shared" si="28"/>
        <v>ListDescArt169_Baixa_N/A</v>
      </c>
      <c r="AE568" s="5" t="s">
        <v>636</v>
      </c>
      <c r="AF568" s="5" t="s">
        <v>44</v>
      </c>
      <c r="AG568" s="33" t="s">
        <v>35</v>
      </c>
      <c r="AH568" s="91" t="s">
        <v>297</v>
      </c>
      <c r="AI568" s="37">
        <v>3</v>
      </c>
      <c r="AJ568" s="66" t="s">
        <v>1020</v>
      </c>
    </row>
    <row r="569" spans="29:36" x14ac:dyDescent="0.25">
      <c r="AC569" s="5"/>
      <c r="AD569" s="5" t="str">
        <f t="shared" si="28"/>
        <v>ListDescArt169_Média_N/A</v>
      </c>
      <c r="AE569" s="5" t="s">
        <v>636</v>
      </c>
      <c r="AF569" s="5" t="s">
        <v>689</v>
      </c>
      <c r="AG569" s="33" t="s">
        <v>35</v>
      </c>
      <c r="AH569" s="91" t="s">
        <v>297</v>
      </c>
      <c r="AI569" s="37">
        <v>6</v>
      </c>
      <c r="AJ569" s="66" t="s">
        <v>1021</v>
      </c>
    </row>
    <row r="570" spans="29:36" x14ac:dyDescent="0.25">
      <c r="AC570" s="5"/>
      <c r="AD570" s="5" t="str">
        <f t="shared" si="28"/>
        <v>ListDescArt169_Alta_N/A</v>
      </c>
      <c r="AE570" s="5" t="s">
        <v>636</v>
      </c>
      <c r="AF570" s="5" t="s">
        <v>690</v>
      </c>
      <c r="AG570" s="33" t="s">
        <v>35</v>
      </c>
      <c r="AH570" s="91" t="s">
        <v>297</v>
      </c>
      <c r="AI570" s="37">
        <v>10</v>
      </c>
      <c r="AJ570" s="66" t="s">
        <v>1022</v>
      </c>
    </row>
    <row r="571" spans="29:36" x14ac:dyDescent="0.25">
      <c r="AC571" s="5"/>
      <c r="AD571" s="5" t="str">
        <f t="shared" si="28"/>
        <v>ListDescArt169_Muito Alta_N/A</v>
      </c>
      <c r="AE571" s="5" t="s">
        <v>636</v>
      </c>
      <c r="AF571" s="5" t="s">
        <v>698</v>
      </c>
      <c r="AG571" s="33" t="s">
        <v>35</v>
      </c>
      <c r="AH571" s="91" t="s">
        <v>297</v>
      </c>
      <c r="AI571" s="37">
        <v>15</v>
      </c>
      <c r="AJ571" s="66" t="s">
        <v>1019</v>
      </c>
    </row>
    <row r="572" spans="29:36" x14ac:dyDescent="0.25">
      <c r="AC572" s="5" t="s">
        <v>441</v>
      </c>
      <c r="AD572" s="5" t="str">
        <f t="shared" si="28"/>
        <v>ListDescArt170_N/A_N/A</v>
      </c>
      <c r="AE572" s="5" t="s">
        <v>637</v>
      </c>
      <c r="AF572" s="5" t="s">
        <v>35</v>
      </c>
      <c r="AG572" s="33" t="s">
        <v>35</v>
      </c>
      <c r="AH572" s="91" t="s">
        <v>1023</v>
      </c>
      <c r="AI572" s="37">
        <v>1</v>
      </c>
      <c r="AJ572" s="66" t="s">
        <v>1024</v>
      </c>
    </row>
    <row r="573" spans="29:36" x14ac:dyDescent="0.25">
      <c r="AC573" s="5" t="s">
        <v>442</v>
      </c>
      <c r="AD573" s="5" t="str">
        <f t="shared" si="28"/>
        <v>ListDescArt171_N/A_N/A</v>
      </c>
      <c r="AE573" s="5" t="s">
        <v>638</v>
      </c>
      <c r="AF573" s="5" t="s">
        <v>35</v>
      </c>
      <c r="AG573" s="33" t="s">
        <v>35</v>
      </c>
      <c r="AH573" s="91" t="s">
        <v>1023</v>
      </c>
      <c r="AI573" s="37">
        <v>0.5</v>
      </c>
      <c r="AJ573" s="66" t="s">
        <v>1025</v>
      </c>
    </row>
    <row r="574" spans="29:36" x14ac:dyDescent="0.25">
      <c r="AC574" s="5" t="s">
        <v>443</v>
      </c>
      <c r="AD574" s="5" t="str">
        <f t="shared" si="28"/>
        <v>ListDescArt172_Baixa_N/A</v>
      </c>
      <c r="AE574" s="5" t="s">
        <v>639</v>
      </c>
      <c r="AF574" s="5" t="s">
        <v>44</v>
      </c>
      <c r="AG574" s="33" t="s">
        <v>35</v>
      </c>
      <c r="AH574" s="91" t="s">
        <v>1026</v>
      </c>
      <c r="AI574" s="37">
        <v>10</v>
      </c>
      <c r="AJ574" s="66" t="s">
        <v>1027</v>
      </c>
    </row>
    <row r="575" spans="29:36" x14ac:dyDescent="0.25">
      <c r="AC575" s="5"/>
      <c r="AD575" s="5" t="str">
        <f t="shared" si="28"/>
        <v>ListDescArt172_Média_N/A</v>
      </c>
      <c r="AE575" s="5" t="s">
        <v>639</v>
      </c>
      <c r="AF575" s="5" t="s">
        <v>689</v>
      </c>
      <c r="AG575" s="33" t="s">
        <v>35</v>
      </c>
      <c r="AH575" s="91" t="s">
        <v>1026</v>
      </c>
      <c r="AI575" s="37">
        <v>20</v>
      </c>
      <c r="AJ575" s="66" t="s">
        <v>1028</v>
      </c>
    </row>
    <row r="576" spans="29:36" x14ac:dyDescent="0.25">
      <c r="AC576" s="5"/>
      <c r="AD576" s="5" t="str">
        <f t="shared" si="28"/>
        <v>ListDescArt172_Alta_N/A</v>
      </c>
      <c r="AE576" s="5" t="s">
        <v>639</v>
      </c>
      <c r="AF576" s="5" t="s">
        <v>690</v>
      </c>
      <c r="AG576" s="33" t="s">
        <v>35</v>
      </c>
      <c r="AH576" s="91" t="s">
        <v>1026</v>
      </c>
      <c r="AI576" s="37">
        <v>30</v>
      </c>
      <c r="AJ576" s="66" t="s">
        <v>1029</v>
      </c>
    </row>
    <row r="577" spans="29:36" x14ac:dyDescent="0.25">
      <c r="AC577" s="5" t="s">
        <v>444</v>
      </c>
      <c r="AD577" s="5" t="str">
        <f t="shared" si="28"/>
        <v>ListDescArt173_Baixa_N/A</v>
      </c>
      <c r="AE577" s="5" t="s">
        <v>640</v>
      </c>
      <c r="AF577" s="5" t="s">
        <v>44</v>
      </c>
      <c r="AG577" s="33" t="s">
        <v>35</v>
      </c>
      <c r="AH577" s="91" t="s">
        <v>732</v>
      </c>
      <c r="AI577" s="37">
        <v>10</v>
      </c>
      <c r="AJ577" s="66" t="s">
        <v>1030</v>
      </c>
    </row>
    <row r="578" spans="29:36" x14ac:dyDescent="0.25">
      <c r="AC578" s="5"/>
      <c r="AD578" s="5" t="str">
        <f t="shared" si="28"/>
        <v>ListDescArt173_Alta_N/A</v>
      </c>
      <c r="AE578" s="5" t="s">
        <v>640</v>
      </c>
      <c r="AF578" s="5" t="s">
        <v>690</v>
      </c>
      <c r="AG578" s="33" t="s">
        <v>35</v>
      </c>
      <c r="AH578" s="91" t="s">
        <v>732</v>
      </c>
      <c r="AI578" s="37">
        <v>20</v>
      </c>
      <c r="AJ578" s="66" t="s">
        <v>1031</v>
      </c>
    </row>
    <row r="579" spans="29:36" x14ac:dyDescent="0.25">
      <c r="AC579" s="5" t="s">
        <v>445</v>
      </c>
      <c r="AD579" s="5" t="str">
        <f t="shared" si="28"/>
        <v>ListDescArt174_N/A_N/A</v>
      </c>
      <c r="AE579" s="5" t="s">
        <v>641</v>
      </c>
      <c r="AF579" s="5" t="s">
        <v>35</v>
      </c>
      <c r="AG579" s="33" t="s">
        <v>35</v>
      </c>
      <c r="AH579" s="91" t="s">
        <v>1032</v>
      </c>
      <c r="AI579" s="37">
        <v>40</v>
      </c>
      <c r="AJ579" s="66" t="s">
        <v>1033</v>
      </c>
    </row>
    <row r="580" spans="29:36" x14ac:dyDescent="0.25">
      <c r="AC580" s="5" t="s">
        <v>446</v>
      </c>
      <c r="AD580" s="5" t="str">
        <f t="shared" si="28"/>
        <v>ListDescArt175_N/A_N/A</v>
      </c>
      <c r="AE580" s="5" t="s">
        <v>642</v>
      </c>
      <c r="AF580" s="5" t="s">
        <v>35</v>
      </c>
      <c r="AG580" s="33" t="s">
        <v>35</v>
      </c>
      <c r="AH580" s="91" t="s">
        <v>1034</v>
      </c>
      <c r="AI580" s="37">
        <v>4</v>
      </c>
      <c r="AJ580" s="66" t="s">
        <v>1035</v>
      </c>
    </row>
    <row r="581" spans="29:36" x14ac:dyDescent="0.25">
      <c r="AC581" s="5" t="s">
        <v>447</v>
      </c>
      <c r="AD581" s="5" t="str">
        <f t="shared" si="28"/>
        <v>ListDescArt176_N/A_N/A</v>
      </c>
      <c r="AE581" s="5" t="s">
        <v>643</v>
      </c>
      <c r="AF581" s="5" t="s">
        <v>35</v>
      </c>
      <c r="AG581" s="33" t="s">
        <v>35</v>
      </c>
      <c r="AH581" s="91" t="s">
        <v>1036</v>
      </c>
      <c r="AI581" s="37">
        <v>4</v>
      </c>
      <c r="AJ581" s="66" t="s">
        <v>1037</v>
      </c>
    </row>
    <row r="582" spans="29:36" x14ac:dyDescent="0.25">
      <c r="AC582" s="5" t="s">
        <v>448</v>
      </c>
      <c r="AD582" s="5" t="str">
        <f t="shared" si="28"/>
        <v>ListDescArt177_N/A_N/A</v>
      </c>
      <c r="AE582" s="5" t="s">
        <v>644</v>
      </c>
      <c r="AF582" s="5" t="s">
        <v>35</v>
      </c>
      <c r="AG582" s="33" t="s">
        <v>35</v>
      </c>
      <c r="AH582" s="91" t="s">
        <v>1038</v>
      </c>
      <c r="AI582" s="37">
        <v>40</v>
      </c>
      <c r="AJ582" s="66" t="s">
        <v>1039</v>
      </c>
    </row>
    <row r="583" spans="29:36" x14ac:dyDescent="0.25">
      <c r="AC583" s="5" t="s">
        <v>449</v>
      </c>
      <c r="AD583" s="5" t="str">
        <f t="shared" si="28"/>
        <v>ListDescArt178_N/A_N/A</v>
      </c>
      <c r="AE583" s="5" t="s">
        <v>645</v>
      </c>
      <c r="AF583" s="5" t="s">
        <v>35</v>
      </c>
      <c r="AG583" s="33" t="s">
        <v>35</v>
      </c>
      <c r="AH583" s="91" t="s">
        <v>737</v>
      </c>
      <c r="AI583" s="37">
        <v>20</v>
      </c>
      <c r="AJ583" s="66" t="s">
        <v>1040</v>
      </c>
    </row>
    <row r="584" spans="29:36" x14ac:dyDescent="0.25">
      <c r="AC584" s="5" t="s">
        <v>450</v>
      </c>
      <c r="AD584" s="5" t="str">
        <f t="shared" si="28"/>
        <v>ListDescArt179_N/A_N/A</v>
      </c>
      <c r="AE584" s="5" t="s">
        <v>646</v>
      </c>
      <c r="AF584" s="5" t="s">
        <v>35</v>
      </c>
      <c r="AG584" s="33" t="s">
        <v>35</v>
      </c>
      <c r="AH584" s="91" t="s">
        <v>1041</v>
      </c>
      <c r="AI584" s="37">
        <v>48</v>
      </c>
      <c r="AJ584" s="66" t="s">
        <v>1042</v>
      </c>
    </row>
    <row r="585" spans="29:36" x14ac:dyDescent="0.25">
      <c r="AC585" s="5" t="s">
        <v>451</v>
      </c>
      <c r="AD585" s="5" t="str">
        <f t="shared" si="28"/>
        <v>ListDescArt180_Baixa_N/A</v>
      </c>
      <c r="AE585" s="5" t="s">
        <v>647</v>
      </c>
      <c r="AF585" s="5" t="s">
        <v>44</v>
      </c>
      <c r="AG585" s="33" t="s">
        <v>35</v>
      </c>
      <c r="AH585" s="91" t="s">
        <v>1043</v>
      </c>
      <c r="AI585" s="37">
        <v>1</v>
      </c>
      <c r="AJ585" s="66" t="s">
        <v>1044</v>
      </c>
    </row>
    <row r="586" spans="29:36" x14ac:dyDescent="0.25">
      <c r="AC586" s="5"/>
      <c r="AD586" s="5" t="str">
        <f t="shared" si="28"/>
        <v>ListDescArt180_Alta_N/A</v>
      </c>
      <c r="AE586" s="5" t="s">
        <v>647</v>
      </c>
      <c r="AF586" s="5" t="s">
        <v>690</v>
      </c>
      <c r="AG586" s="33" t="s">
        <v>35</v>
      </c>
      <c r="AH586" s="91" t="s">
        <v>1043</v>
      </c>
      <c r="AI586" s="37">
        <v>4</v>
      </c>
      <c r="AJ586" s="66" t="s">
        <v>1045</v>
      </c>
    </row>
    <row r="587" spans="29:36" x14ac:dyDescent="0.25">
      <c r="AC587" s="5" t="s">
        <v>452</v>
      </c>
      <c r="AD587" s="5" t="str">
        <f t="shared" si="28"/>
        <v>ListDescArt181_N/A_N/A</v>
      </c>
      <c r="AE587" s="5" t="s">
        <v>648</v>
      </c>
      <c r="AF587" s="5" t="s">
        <v>35</v>
      </c>
      <c r="AG587" s="33" t="s">
        <v>35</v>
      </c>
      <c r="AH587" s="91" t="s">
        <v>1041</v>
      </c>
      <c r="AI587" s="37">
        <v>16</v>
      </c>
      <c r="AJ587" s="66" t="s">
        <v>1046</v>
      </c>
    </row>
    <row r="588" spans="29:36" x14ac:dyDescent="0.25">
      <c r="AC588" s="5" t="s">
        <v>453</v>
      </c>
      <c r="AD588" s="5" t="str">
        <f t="shared" si="28"/>
        <v>ListDescArt182_N/A_N/A</v>
      </c>
      <c r="AE588" s="5" t="s">
        <v>649</v>
      </c>
      <c r="AF588" s="5" t="s">
        <v>35</v>
      </c>
      <c r="AG588" s="33" t="s">
        <v>35</v>
      </c>
      <c r="AH588" s="91" t="s">
        <v>1047</v>
      </c>
      <c r="AI588" s="37">
        <v>30</v>
      </c>
      <c r="AJ588" s="66" t="s">
        <v>1048</v>
      </c>
    </row>
    <row r="589" spans="29:36" x14ac:dyDescent="0.25">
      <c r="AC589" s="5" t="s">
        <v>454</v>
      </c>
      <c r="AD589" s="5" t="str">
        <f t="shared" si="28"/>
        <v>ListDescArt183_N/A_N/A</v>
      </c>
      <c r="AE589" s="5" t="s">
        <v>650</v>
      </c>
      <c r="AF589" s="5" t="s">
        <v>35</v>
      </c>
      <c r="AG589" s="33" t="s">
        <v>35</v>
      </c>
      <c r="AH589" s="91" t="s">
        <v>741</v>
      </c>
      <c r="AI589" s="37">
        <v>24</v>
      </c>
      <c r="AJ589" s="66" t="s">
        <v>1049</v>
      </c>
    </row>
    <row r="590" spans="29:36" x14ac:dyDescent="0.25">
      <c r="AC590" s="5" t="s">
        <v>455</v>
      </c>
      <c r="AD590" s="5" t="str">
        <f t="shared" si="28"/>
        <v>ListDescArt184_N/A_N/A</v>
      </c>
      <c r="AE590" s="5" t="s">
        <v>651</v>
      </c>
      <c r="AF590" s="5" t="s">
        <v>35</v>
      </c>
      <c r="AG590" s="33" t="s">
        <v>35</v>
      </c>
      <c r="AH590" s="91" t="s">
        <v>1050</v>
      </c>
      <c r="AI590" s="37">
        <v>8</v>
      </c>
      <c r="AJ590" s="66" t="s">
        <v>1051</v>
      </c>
    </row>
    <row r="591" spans="29:36" x14ac:dyDescent="0.25">
      <c r="AC591" s="5" t="s">
        <v>456</v>
      </c>
      <c r="AD591" s="5" t="str">
        <f t="shared" si="28"/>
        <v>ListDescArt185_Baixa_N/A</v>
      </c>
      <c r="AE591" s="5" t="s">
        <v>652</v>
      </c>
      <c r="AF591" s="5" t="s">
        <v>44</v>
      </c>
      <c r="AG591" s="33" t="s">
        <v>35</v>
      </c>
      <c r="AH591" s="91" t="s">
        <v>1052</v>
      </c>
      <c r="AI591" s="37">
        <v>4</v>
      </c>
      <c r="AJ591" s="66" t="s">
        <v>1053</v>
      </c>
    </row>
    <row r="592" spans="29:36" x14ac:dyDescent="0.25">
      <c r="AC592" s="5"/>
      <c r="AD592" s="5" t="str">
        <f t="shared" si="28"/>
        <v>ListDescArt185_Média_N/A</v>
      </c>
      <c r="AE592" s="5" t="s">
        <v>652</v>
      </c>
      <c r="AF592" s="5" t="s">
        <v>689</v>
      </c>
      <c r="AG592" s="33" t="s">
        <v>35</v>
      </c>
      <c r="AH592" s="91" t="s">
        <v>1052</v>
      </c>
      <c r="AI592" s="37">
        <v>12</v>
      </c>
      <c r="AJ592" s="66" t="s">
        <v>1054</v>
      </c>
    </row>
    <row r="593" spans="29:36" x14ac:dyDescent="0.25">
      <c r="AC593" s="5"/>
      <c r="AD593" s="5" t="str">
        <f t="shared" si="28"/>
        <v>ListDescArt185_Alta_N/A</v>
      </c>
      <c r="AE593" s="5" t="s">
        <v>652</v>
      </c>
      <c r="AF593" s="5" t="s">
        <v>690</v>
      </c>
      <c r="AG593" s="33" t="s">
        <v>35</v>
      </c>
      <c r="AH593" s="91" t="s">
        <v>1052</v>
      </c>
      <c r="AI593" s="37">
        <v>20</v>
      </c>
      <c r="AJ593" s="66" t="s">
        <v>1055</v>
      </c>
    </row>
    <row r="594" spans="29:36" x14ac:dyDescent="0.25">
      <c r="AC594" s="5" t="s">
        <v>458</v>
      </c>
      <c r="AD594" s="5" t="str">
        <f t="shared" si="28"/>
        <v>ListDescArt186_N/A_N/A</v>
      </c>
      <c r="AE594" s="5" t="s">
        <v>653</v>
      </c>
      <c r="AF594" s="5" t="s">
        <v>35</v>
      </c>
      <c r="AG594" s="33" t="s">
        <v>35</v>
      </c>
      <c r="AH594" s="91" t="s">
        <v>920</v>
      </c>
      <c r="AI594" s="37">
        <v>0.5</v>
      </c>
      <c r="AJ594" s="66" t="s">
        <v>1056</v>
      </c>
    </row>
    <row r="595" spans="29:36" x14ac:dyDescent="0.25">
      <c r="AC595" s="5" t="s">
        <v>459</v>
      </c>
      <c r="AD595" s="5" t="str">
        <f t="shared" si="28"/>
        <v>ListDescArt187_N/A_N/A</v>
      </c>
      <c r="AE595" s="5" t="s">
        <v>654</v>
      </c>
      <c r="AF595" s="5" t="s">
        <v>35</v>
      </c>
      <c r="AG595" s="33" t="s">
        <v>35</v>
      </c>
      <c r="AH595" s="91" t="s">
        <v>920</v>
      </c>
      <c r="AI595" s="37">
        <v>0.5</v>
      </c>
      <c r="AJ595" s="66" t="s">
        <v>1057</v>
      </c>
    </row>
    <row r="596" spans="29:36" x14ac:dyDescent="0.25">
      <c r="AC596" s="5" t="s">
        <v>460</v>
      </c>
      <c r="AD596" s="5" t="str">
        <f t="shared" si="28"/>
        <v>ListDescArt188_N/A_N/A</v>
      </c>
      <c r="AE596" s="5" t="s">
        <v>655</v>
      </c>
      <c r="AF596" s="5" t="s">
        <v>35</v>
      </c>
      <c r="AG596" s="33" t="s">
        <v>35</v>
      </c>
      <c r="AH596" s="91" t="s">
        <v>1058</v>
      </c>
      <c r="AI596" s="37">
        <v>2</v>
      </c>
      <c r="AJ596" s="66" t="s">
        <v>1059</v>
      </c>
    </row>
    <row r="597" spans="29:36" x14ac:dyDescent="0.25">
      <c r="AC597" s="5" t="s">
        <v>1421</v>
      </c>
      <c r="AD597" s="5" t="str">
        <f t="shared" si="28"/>
        <v>ListDescArt269_N/A_N/A</v>
      </c>
      <c r="AE597" s="5" t="s">
        <v>1424</v>
      </c>
      <c r="AF597" s="5" t="s">
        <v>35</v>
      </c>
      <c r="AG597" s="33" t="s">
        <v>35</v>
      </c>
      <c r="AH597" s="91" t="s">
        <v>954</v>
      </c>
      <c r="AI597" s="37">
        <v>0.8</v>
      </c>
      <c r="AJ597" s="66" t="s">
        <v>1427</v>
      </c>
    </row>
    <row r="598" spans="29:36" x14ac:dyDescent="0.25">
      <c r="AC598" s="5" t="s">
        <v>1422</v>
      </c>
      <c r="AD598" s="5" t="str">
        <f t="shared" si="28"/>
        <v>ListDescArt270_N/A_N/A</v>
      </c>
      <c r="AE598" s="5" t="s">
        <v>1425</v>
      </c>
      <c r="AF598" s="5" t="s">
        <v>35</v>
      </c>
      <c r="AG598" s="33" t="s">
        <v>35</v>
      </c>
      <c r="AH598" s="91" t="s">
        <v>1352</v>
      </c>
      <c r="AI598" s="37">
        <v>1.5</v>
      </c>
      <c r="AJ598" s="66" t="s">
        <v>1428</v>
      </c>
    </row>
    <row r="599" spans="29:36" x14ac:dyDescent="0.25">
      <c r="AC599" s="5" t="s">
        <v>1473</v>
      </c>
      <c r="AD599" s="5" t="str">
        <f t="shared" si="28"/>
        <v>ListDescArt280_N/A_N/A</v>
      </c>
      <c r="AE599" s="5" t="s">
        <v>1474</v>
      </c>
      <c r="AF599" s="5" t="s">
        <v>35</v>
      </c>
      <c r="AG599" s="33" t="s">
        <v>35</v>
      </c>
      <c r="AH599" s="91" t="s">
        <v>1490</v>
      </c>
      <c r="AI599" s="37">
        <v>19</v>
      </c>
      <c r="AJ599" s="66" t="s">
        <v>1492</v>
      </c>
    </row>
    <row r="600" spans="29:36" x14ac:dyDescent="0.25">
      <c r="AC600" s="5" t="s">
        <v>1478</v>
      </c>
      <c r="AD600" s="5" t="str">
        <f t="shared" si="28"/>
        <v>ListDescArt281_N/A_N/A</v>
      </c>
      <c r="AE600" s="5" t="s">
        <v>1482</v>
      </c>
      <c r="AF600" s="5" t="s">
        <v>35</v>
      </c>
      <c r="AG600" s="33" t="s">
        <v>35</v>
      </c>
      <c r="AH600" s="91" t="s">
        <v>1490</v>
      </c>
      <c r="AI600" s="37">
        <v>17</v>
      </c>
      <c r="AJ600" s="66" t="s">
        <v>1493</v>
      </c>
    </row>
    <row r="601" spans="29:36" x14ac:dyDescent="0.25">
      <c r="AC601" s="5" t="s">
        <v>1479</v>
      </c>
      <c r="AD601" s="5" t="str">
        <f t="shared" si="28"/>
        <v>ListDescArt282_N/A_N/A</v>
      </c>
      <c r="AE601" s="5" t="s">
        <v>1483</v>
      </c>
      <c r="AF601" s="5" t="s">
        <v>35</v>
      </c>
      <c r="AG601" s="33" t="s">
        <v>35</v>
      </c>
      <c r="AH601" s="91" t="s">
        <v>1490</v>
      </c>
      <c r="AI601" s="37">
        <v>9</v>
      </c>
      <c r="AJ601" s="66" t="s">
        <v>1494</v>
      </c>
    </row>
    <row r="602" spans="29:36" x14ac:dyDescent="0.25">
      <c r="AC602" s="5" t="s">
        <v>1480</v>
      </c>
      <c r="AD602" s="5" t="str">
        <f t="shared" si="28"/>
        <v>ListDescArt283_N/A_N/A</v>
      </c>
      <c r="AE602" s="5" t="s">
        <v>1484</v>
      </c>
      <c r="AF602" s="5" t="s">
        <v>35</v>
      </c>
      <c r="AG602" s="33" t="s">
        <v>35</v>
      </c>
      <c r="AH602" s="91" t="s">
        <v>954</v>
      </c>
      <c r="AI602" s="37">
        <v>0.5</v>
      </c>
      <c r="AJ602" s="66" t="s">
        <v>1495</v>
      </c>
    </row>
    <row r="603" spans="29:36" x14ac:dyDescent="0.25">
      <c r="AC603" s="5" t="s">
        <v>1481</v>
      </c>
      <c r="AD603" s="5" t="str">
        <f t="shared" si="28"/>
        <v>ListDescArt284_N/A_N/A</v>
      </c>
      <c r="AE603" s="5" t="s">
        <v>1485</v>
      </c>
      <c r="AF603" s="5" t="s">
        <v>35</v>
      </c>
      <c r="AG603" s="33" t="s">
        <v>35</v>
      </c>
      <c r="AH603" s="91" t="s">
        <v>1491</v>
      </c>
      <c r="AI603" s="37">
        <v>0.5</v>
      </c>
      <c r="AJ603" s="66" t="s">
        <v>1496</v>
      </c>
    </row>
    <row r="604" spans="29:36" x14ac:dyDescent="0.25">
      <c r="AC604" s="56" t="s">
        <v>1853</v>
      </c>
      <c r="AD604" s="5" t="str">
        <f t="shared" si="28"/>
        <v>ListDescArt349_N/A_N/A</v>
      </c>
      <c r="AE604" s="56" t="s">
        <v>1854</v>
      </c>
      <c r="AF604" s="5" t="s">
        <v>35</v>
      </c>
      <c r="AG604" s="33" t="s">
        <v>35</v>
      </c>
      <c r="AH604" s="103" t="s">
        <v>1855</v>
      </c>
      <c r="AI604" s="37">
        <v>1.5</v>
      </c>
      <c r="AJ604" s="3" t="s">
        <v>1856</v>
      </c>
    </row>
    <row r="605" spans="29:36" x14ac:dyDescent="0.25">
      <c r="AC605" s="5" t="s">
        <v>1206</v>
      </c>
      <c r="AD605" s="5" t="str">
        <f t="shared" ref="AD605:AD650" si="29">CONCATENATE(AE605,"_",AF605,"_",AG605)</f>
        <v>ListDescArt222_Baixa_N/A</v>
      </c>
      <c r="AE605" s="5" t="s">
        <v>1199</v>
      </c>
      <c r="AF605" s="5" t="s">
        <v>44</v>
      </c>
      <c r="AG605" s="33" t="s">
        <v>35</v>
      </c>
      <c r="AH605" s="91" t="s">
        <v>1214</v>
      </c>
      <c r="AI605" s="37">
        <v>2</v>
      </c>
      <c r="AJ605" s="66" t="s">
        <v>1215</v>
      </c>
    </row>
    <row r="606" spans="29:36" x14ac:dyDescent="0.25">
      <c r="AC606" s="3"/>
      <c r="AD606" s="5" t="str">
        <f t="shared" si="29"/>
        <v>ListDescArt222_Média_N/A</v>
      </c>
      <c r="AE606" s="3" t="s">
        <v>1199</v>
      </c>
      <c r="AF606" s="5" t="s">
        <v>689</v>
      </c>
      <c r="AG606" s="33" t="s">
        <v>35</v>
      </c>
      <c r="AH606" s="91" t="s">
        <v>1214</v>
      </c>
      <c r="AI606" s="37">
        <v>4</v>
      </c>
      <c r="AJ606" s="66" t="s">
        <v>1216</v>
      </c>
    </row>
    <row r="607" spans="29:36" x14ac:dyDescent="0.25">
      <c r="AC607" s="3"/>
      <c r="AD607" s="5" t="str">
        <f t="shared" si="29"/>
        <v>ListDescArt222_Alta_N/A</v>
      </c>
      <c r="AE607" s="3" t="s">
        <v>1199</v>
      </c>
      <c r="AF607" s="5" t="s">
        <v>690</v>
      </c>
      <c r="AG607" s="33" t="s">
        <v>35</v>
      </c>
      <c r="AH607" s="91" t="s">
        <v>1214</v>
      </c>
      <c r="AI607" s="37">
        <v>6</v>
      </c>
      <c r="AJ607" s="66" t="s">
        <v>1217</v>
      </c>
    </row>
    <row r="608" spans="29:36" x14ac:dyDescent="0.25">
      <c r="AC608" s="5" t="s">
        <v>1207</v>
      </c>
      <c r="AD608" s="5" t="str">
        <f t="shared" si="29"/>
        <v>ListDescArt223_Baixa_N/A</v>
      </c>
      <c r="AE608" s="3" t="s">
        <v>1200</v>
      </c>
      <c r="AF608" s="5" t="s">
        <v>44</v>
      </c>
      <c r="AG608" s="33" t="s">
        <v>35</v>
      </c>
      <c r="AH608" s="91" t="s">
        <v>1214</v>
      </c>
      <c r="AI608" s="37">
        <v>4</v>
      </c>
      <c r="AJ608" s="66" t="s">
        <v>1218</v>
      </c>
    </row>
    <row r="609" spans="29:36" x14ac:dyDescent="0.25">
      <c r="AC609" s="3"/>
      <c r="AD609" s="5" t="str">
        <f t="shared" si="29"/>
        <v>ListDescArt223_Média_N/A</v>
      </c>
      <c r="AE609" s="3" t="s">
        <v>1200</v>
      </c>
      <c r="AF609" s="5" t="s">
        <v>689</v>
      </c>
      <c r="AG609" s="33" t="s">
        <v>35</v>
      </c>
      <c r="AH609" s="91" t="s">
        <v>1214</v>
      </c>
      <c r="AI609" s="37">
        <v>8</v>
      </c>
      <c r="AJ609" s="66" t="s">
        <v>1219</v>
      </c>
    </row>
    <row r="610" spans="29:36" x14ac:dyDescent="0.25">
      <c r="AC610" s="3"/>
      <c r="AD610" s="5" t="str">
        <f t="shared" si="29"/>
        <v>ListDescArt223_Alta_N/A</v>
      </c>
      <c r="AE610" s="3" t="s">
        <v>1200</v>
      </c>
      <c r="AF610" s="5" t="s">
        <v>690</v>
      </c>
      <c r="AG610" s="33" t="s">
        <v>35</v>
      </c>
      <c r="AH610" s="91" t="s">
        <v>1214</v>
      </c>
      <c r="AI610" s="37">
        <v>16</v>
      </c>
      <c r="AJ610" s="66" t="s">
        <v>1220</v>
      </c>
    </row>
    <row r="611" spans="29:36" x14ac:dyDescent="0.25">
      <c r="AC611" s="5" t="s">
        <v>1208</v>
      </c>
      <c r="AD611" s="5" t="str">
        <f t="shared" si="29"/>
        <v>ListDescArt224_Baixa_N/A</v>
      </c>
      <c r="AE611" s="3" t="s">
        <v>1201</v>
      </c>
      <c r="AF611" s="5" t="s">
        <v>44</v>
      </c>
      <c r="AG611" s="33" t="s">
        <v>35</v>
      </c>
      <c r="AH611" s="91" t="s">
        <v>1214</v>
      </c>
      <c r="AI611" s="37">
        <v>5</v>
      </c>
      <c r="AJ611" s="66" t="s">
        <v>1218</v>
      </c>
    </row>
    <row r="612" spans="29:36" x14ac:dyDescent="0.25">
      <c r="AC612" s="3"/>
      <c r="AD612" s="5" t="str">
        <f t="shared" si="29"/>
        <v>ListDescArt224_Média_N/A</v>
      </c>
      <c r="AE612" s="3" t="s">
        <v>1201</v>
      </c>
      <c r="AF612" s="5" t="s">
        <v>689</v>
      </c>
      <c r="AG612" s="33" t="s">
        <v>35</v>
      </c>
      <c r="AH612" s="91" t="s">
        <v>1214</v>
      </c>
      <c r="AI612" s="37">
        <v>15</v>
      </c>
      <c r="AJ612" s="66" t="s">
        <v>1219</v>
      </c>
    </row>
    <row r="613" spans="29:36" x14ac:dyDescent="0.25">
      <c r="AC613" s="3"/>
      <c r="AD613" s="5" t="str">
        <f t="shared" si="29"/>
        <v>ListDescArt224_Alta_N/A</v>
      </c>
      <c r="AE613" s="3" t="s">
        <v>1201</v>
      </c>
      <c r="AF613" s="5" t="s">
        <v>690</v>
      </c>
      <c r="AG613" s="33" t="s">
        <v>35</v>
      </c>
      <c r="AH613" s="91" t="s">
        <v>1214</v>
      </c>
      <c r="AI613" s="37">
        <v>30</v>
      </c>
      <c r="AJ613" s="66" t="s">
        <v>1220</v>
      </c>
    </row>
    <row r="614" spans="29:36" x14ac:dyDescent="0.25">
      <c r="AC614" s="5" t="s">
        <v>1209</v>
      </c>
      <c r="AD614" s="5" t="str">
        <f t="shared" si="29"/>
        <v>ListDescArt225_Baixa_N/A</v>
      </c>
      <c r="AE614" s="3" t="s">
        <v>1202</v>
      </c>
      <c r="AF614" s="5" t="s">
        <v>44</v>
      </c>
      <c r="AG614" s="33" t="s">
        <v>35</v>
      </c>
      <c r="AH614" s="91" t="s">
        <v>1214</v>
      </c>
      <c r="AI614" s="37">
        <v>2</v>
      </c>
      <c r="AJ614" s="66" t="s">
        <v>1221</v>
      </c>
    </row>
    <row r="615" spans="29:36" x14ac:dyDescent="0.25">
      <c r="AC615" s="3"/>
      <c r="AD615" s="5" t="str">
        <f t="shared" si="29"/>
        <v>ListDescArt225_Média_N/A</v>
      </c>
      <c r="AE615" s="3" t="s">
        <v>1202</v>
      </c>
      <c r="AF615" s="5" t="s">
        <v>689</v>
      </c>
      <c r="AG615" s="33" t="s">
        <v>35</v>
      </c>
      <c r="AH615" s="91" t="s">
        <v>1214</v>
      </c>
      <c r="AI615" s="37">
        <v>4</v>
      </c>
      <c r="AJ615" s="66" t="s">
        <v>1222</v>
      </c>
    </row>
    <row r="616" spans="29:36" x14ac:dyDescent="0.25">
      <c r="AC616" s="3"/>
      <c r="AD616" s="5" t="str">
        <f t="shared" si="29"/>
        <v>ListDescArt225_Alta_N/A</v>
      </c>
      <c r="AE616" s="3" t="s">
        <v>1202</v>
      </c>
      <c r="AF616" s="5" t="s">
        <v>690</v>
      </c>
      <c r="AG616" s="33" t="s">
        <v>35</v>
      </c>
      <c r="AH616" s="91" t="s">
        <v>1214</v>
      </c>
      <c r="AI616" s="37">
        <v>6</v>
      </c>
      <c r="AJ616" s="66" t="s">
        <v>1223</v>
      </c>
    </row>
    <row r="617" spans="29:36" x14ac:dyDescent="0.25">
      <c r="AC617" s="5" t="s">
        <v>1210</v>
      </c>
      <c r="AD617" s="5" t="str">
        <f t="shared" si="29"/>
        <v>ListDescArt226_Baixa_N/A</v>
      </c>
      <c r="AE617" s="3" t="s">
        <v>1203</v>
      </c>
      <c r="AF617" s="5" t="s">
        <v>44</v>
      </c>
      <c r="AG617" s="33" t="s">
        <v>35</v>
      </c>
      <c r="AH617" s="91" t="s">
        <v>1214</v>
      </c>
      <c r="AI617" s="37">
        <v>4</v>
      </c>
      <c r="AJ617" s="66" t="s">
        <v>1225</v>
      </c>
    </row>
    <row r="618" spans="29:36" x14ac:dyDescent="0.25">
      <c r="AC618" s="3"/>
      <c r="AD618" s="5" t="str">
        <f t="shared" si="29"/>
        <v>ListDescArt226_Média_N/A</v>
      </c>
      <c r="AE618" s="3" t="s">
        <v>1203</v>
      </c>
      <c r="AF618" s="5" t="s">
        <v>689</v>
      </c>
      <c r="AG618" s="33" t="s">
        <v>35</v>
      </c>
      <c r="AH618" s="91" t="s">
        <v>1214</v>
      </c>
      <c r="AI618" s="37">
        <v>8</v>
      </c>
      <c r="AJ618" s="66" t="s">
        <v>1226</v>
      </c>
    </row>
    <row r="619" spans="29:36" x14ac:dyDescent="0.25">
      <c r="AC619" s="3"/>
      <c r="AD619" s="5" t="str">
        <f t="shared" si="29"/>
        <v>ListDescArt226_Alta_N/A</v>
      </c>
      <c r="AE619" s="3" t="s">
        <v>1203</v>
      </c>
      <c r="AF619" s="5" t="s">
        <v>690</v>
      </c>
      <c r="AG619" s="33" t="s">
        <v>35</v>
      </c>
      <c r="AH619" s="91" t="s">
        <v>1214</v>
      </c>
      <c r="AI619" s="37">
        <v>16</v>
      </c>
      <c r="AJ619" s="66" t="s">
        <v>1227</v>
      </c>
    </row>
    <row r="620" spans="29:36" x14ac:dyDescent="0.25">
      <c r="AC620" s="5" t="s">
        <v>1211</v>
      </c>
      <c r="AD620" s="5" t="str">
        <f t="shared" si="29"/>
        <v>ListDescArt227_Baixa_N/A</v>
      </c>
      <c r="AE620" s="3" t="s">
        <v>1204</v>
      </c>
      <c r="AF620" s="5" t="s">
        <v>44</v>
      </c>
      <c r="AG620" s="33" t="s">
        <v>35</v>
      </c>
      <c r="AH620" s="91" t="s">
        <v>1224</v>
      </c>
      <c r="AI620" s="37">
        <v>6</v>
      </c>
      <c r="AJ620" s="66" t="s">
        <v>1228</v>
      </c>
    </row>
    <row r="621" spans="29:36" x14ac:dyDescent="0.25">
      <c r="AC621" s="3"/>
      <c r="AD621" s="5" t="str">
        <f t="shared" si="29"/>
        <v>ListDescArt227_Média_N/A</v>
      </c>
      <c r="AE621" s="3" t="s">
        <v>1204</v>
      </c>
      <c r="AF621" s="5" t="s">
        <v>689</v>
      </c>
      <c r="AG621" s="33" t="s">
        <v>35</v>
      </c>
      <c r="AH621" s="91" t="s">
        <v>1224</v>
      </c>
      <c r="AI621" s="37">
        <v>12</v>
      </c>
      <c r="AJ621" s="66" t="s">
        <v>1229</v>
      </c>
    </row>
    <row r="622" spans="29:36" x14ac:dyDescent="0.25">
      <c r="AC622" s="3"/>
      <c r="AD622" s="5" t="str">
        <f t="shared" si="29"/>
        <v>ListDescArt227_Alta_N/A</v>
      </c>
      <c r="AE622" s="3" t="s">
        <v>1204</v>
      </c>
      <c r="AF622" s="5" t="s">
        <v>690</v>
      </c>
      <c r="AG622" s="33" t="s">
        <v>35</v>
      </c>
      <c r="AH622" s="91" t="s">
        <v>1224</v>
      </c>
      <c r="AI622" s="37">
        <v>18</v>
      </c>
      <c r="AJ622" s="66" t="s">
        <v>1230</v>
      </c>
    </row>
    <row r="623" spans="29:36" x14ac:dyDescent="0.25">
      <c r="AC623" s="5" t="s">
        <v>1212</v>
      </c>
      <c r="AD623" s="5" t="str">
        <f t="shared" si="29"/>
        <v>ListDescArt228_Baixa_N/A</v>
      </c>
      <c r="AE623" s="3" t="s">
        <v>1205</v>
      </c>
      <c r="AF623" s="5" t="s">
        <v>44</v>
      </c>
      <c r="AG623" s="33" t="s">
        <v>35</v>
      </c>
      <c r="AH623" s="91" t="s">
        <v>1214</v>
      </c>
      <c r="AI623" s="37">
        <v>5</v>
      </c>
      <c r="AJ623" s="66" t="s">
        <v>1231</v>
      </c>
    </row>
    <row r="624" spans="29:36" x14ac:dyDescent="0.25">
      <c r="AC624" s="3"/>
      <c r="AD624" s="5" t="str">
        <f t="shared" si="29"/>
        <v>ListDescArt228_Média_N/A</v>
      </c>
      <c r="AE624" s="3" t="s">
        <v>1205</v>
      </c>
      <c r="AF624" s="5" t="s">
        <v>689</v>
      </c>
      <c r="AG624" s="33" t="s">
        <v>35</v>
      </c>
      <c r="AH624" s="91" t="s">
        <v>1214</v>
      </c>
      <c r="AI624" s="37">
        <v>15</v>
      </c>
      <c r="AJ624" s="66" t="s">
        <v>1232</v>
      </c>
    </row>
    <row r="625" spans="29:36" x14ac:dyDescent="0.25">
      <c r="AC625" s="3"/>
      <c r="AD625" s="5" t="str">
        <f t="shared" si="29"/>
        <v>ListDescArt228_Alta_N/A</v>
      </c>
      <c r="AE625" s="3" t="s">
        <v>1205</v>
      </c>
      <c r="AF625" s="5" t="s">
        <v>690</v>
      </c>
      <c r="AG625" s="33" t="s">
        <v>35</v>
      </c>
      <c r="AH625" s="91" t="s">
        <v>1214</v>
      </c>
      <c r="AI625" s="37">
        <v>30</v>
      </c>
      <c r="AJ625" s="66" t="s">
        <v>1233</v>
      </c>
    </row>
    <row r="626" spans="29:36" x14ac:dyDescent="0.25">
      <c r="AC626" s="5" t="s">
        <v>1213</v>
      </c>
      <c r="AD626" s="5" t="str">
        <f t="shared" si="29"/>
        <v>ListDescArt229_Baixa_N/A</v>
      </c>
      <c r="AE626" s="3" t="s">
        <v>1234</v>
      </c>
      <c r="AF626" s="5" t="s">
        <v>44</v>
      </c>
      <c r="AG626" s="33" t="s">
        <v>35</v>
      </c>
      <c r="AH626" s="91" t="s">
        <v>954</v>
      </c>
      <c r="AI626" s="37">
        <v>15</v>
      </c>
      <c r="AJ626" s="66" t="s">
        <v>955</v>
      </c>
    </row>
    <row r="627" spans="29:36" x14ac:dyDescent="0.25">
      <c r="AC627" s="3"/>
      <c r="AD627" s="5" t="str">
        <f t="shared" si="29"/>
        <v>ListDescArt229_Alta_N/A</v>
      </c>
      <c r="AE627" s="3" t="s">
        <v>1234</v>
      </c>
      <c r="AF627" s="5" t="s">
        <v>690</v>
      </c>
      <c r="AG627" s="33" t="s">
        <v>35</v>
      </c>
      <c r="AH627" s="91" t="s">
        <v>954</v>
      </c>
      <c r="AI627" s="37">
        <v>30</v>
      </c>
      <c r="AJ627" s="66" t="s">
        <v>956</v>
      </c>
    </row>
    <row r="628" spans="29:36" x14ac:dyDescent="0.25">
      <c r="AC628" s="5" t="s">
        <v>1602</v>
      </c>
      <c r="AD628" s="5" t="str">
        <f t="shared" si="29"/>
        <v>ListDescArt302_Baixa_N/A</v>
      </c>
      <c r="AE628" s="5" t="s">
        <v>1610</v>
      </c>
      <c r="AF628" s="5" t="s">
        <v>44</v>
      </c>
      <c r="AG628" s="33" t="s">
        <v>35</v>
      </c>
      <c r="AH628" s="91" t="s">
        <v>1214</v>
      </c>
      <c r="AI628" s="37">
        <v>1</v>
      </c>
      <c r="AJ628" s="66" t="s">
        <v>1618</v>
      </c>
    </row>
    <row r="629" spans="29:36" x14ac:dyDescent="0.25">
      <c r="AC629" s="3"/>
      <c r="AD629" s="5" t="str">
        <f t="shared" si="29"/>
        <v>ListDescArt302_Média_N/A</v>
      </c>
      <c r="AE629" s="5" t="s">
        <v>1610</v>
      </c>
      <c r="AF629" s="5" t="s">
        <v>689</v>
      </c>
      <c r="AG629" s="33" t="s">
        <v>35</v>
      </c>
      <c r="AH629" s="91" t="s">
        <v>1214</v>
      </c>
      <c r="AI629" s="37">
        <v>2</v>
      </c>
      <c r="AJ629" s="66" t="s">
        <v>1619</v>
      </c>
    </row>
    <row r="630" spans="29:36" x14ac:dyDescent="0.25">
      <c r="AC630" s="3"/>
      <c r="AD630" s="5" t="str">
        <f t="shared" si="29"/>
        <v>ListDescArt302_Alta_N/A</v>
      </c>
      <c r="AE630" s="5" t="s">
        <v>1610</v>
      </c>
      <c r="AF630" s="5" t="s">
        <v>690</v>
      </c>
      <c r="AG630" s="33" t="s">
        <v>35</v>
      </c>
      <c r="AH630" s="91" t="s">
        <v>1214</v>
      </c>
      <c r="AI630" s="37">
        <v>3</v>
      </c>
      <c r="AJ630" s="66" t="s">
        <v>1620</v>
      </c>
    </row>
    <row r="631" spans="29:36" x14ac:dyDescent="0.25">
      <c r="AC631" s="5" t="s">
        <v>1603</v>
      </c>
      <c r="AD631" s="5" t="str">
        <f t="shared" si="29"/>
        <v>ListDescArt303_Baixa_N/A</v>
      </c>
      <c r="AE631" s="5" t="s">
        <v>1611</v>
      </c>
      <c r="AF631" s="5" t="s">
        <v>44</v>
      </c>
      <c r="AG631" s="33" t="s">
        <v>35</v>
      </c>
      <c r="AH631" s="91" t="s">
        <v>1214</v>
      </c>
      <c r="AI631" s="37">
        <v>2</v>
      </c>
      <c r="AJ631" s="66" t="s">
        <v>1618</v>
      </c>
    </row>
    <row r="632" spans="29:36" x14ac:dyDescent="0.25">
      <c r="AC632" s="3"/>
      <c r="AD632" s="5" t="str">
        <f t="shared" si="29"/>
        <v>ListDescArt303_Média_N/A</v>
      </c>
      <c r="AE632" s="5" t="s">
        <v>1611</v>
      </c>
      <c r="AF632" s="5" t="s">
        <v>689</v>
      </c>
      <c r="AG632" s="33" t="s">
        <v>35</v>
      </c>
      <c r="AH632" s="91" t="s">
        <v>1214</v>
      </c>
      <c r="AI632" s="37">
        <v>4</v>
      </c>
      <c r="AJ632" s="66" t="s">
        <v>1619</v>
      </c>
    </row>
    <row r="633" spans="29:36" x14ac:dyDescent="0.25">
      <c r="AC633" s="3"/>
      <c r="AD633" s="5" t="str">
        <f t="shared" si="29"/>
        <v>ListDescArt303_Alta_N/A</v>
      </c>
      <c r="AE633" s="5" t="s">
        <v>1611</v>
      </c>
      <c r="AF633" s="5" t="s">
        <v>690</v>
      </c>
      <c r="AG633" s="33" t="s">
        <v>35</v>
      </c>
      <c r="AH633" s="91" t="s">
        <v>1214</v>
      </c>
      <c r="AI633" s="37">
        <v>8</v>
      </c>
      <c r="AJ633" s="66" t="s">
        <v>1620</v>
      </c>
    </row>
    <row r="634" spans="29:36" x14ac:dyDescent="0.25">
      <c r="AC634" s="5" t="s">
        <v>1604</v>
      </c>
      <c r="AD634" s="5" t="str">
        <f t="shared" si="29"/>
        <v>ListDescArt304_Baixa_N/A</v>
      </c>
      <c r="AE634" s="5" t="s">
        <v>1612</v>
      </c>
      <c r="AF634" s="5" t="s">
        <v>44</v>
      </c>
      <c r="AG634" s="33" t="s">
        <v>35</v>
      </c>
      <c r="AH634" s="91" t="s">
        <v>1214</v>
      </c>
      <c r="AI634" s="37">
        <v>3</v>
      </c>
      <c r="AJ634" s="66" t="s">
        <v>1621</v>
      </c>
    </row>
    <row r="635" spans="29:36" x14ac:dyDescent="0.25">
      <c r="AC635" s="3"/>
      <c r="AD635" s="5" t="str">
        <f t="shared" si="29"/>
        <v>ListDescArt304_Média_N/A</v>
      </c>
      <c r="AE635" s="5" t="s">
        <v>1612</v>
      </c>
      <c r="AF635" s="5" t="s">
        <v>689</v>
      </c>
      <c r="AG635" s="33" t="s">
        <v>35</v>
      </c>
      <c r="AH635" s="91" t="s">
        <v>1214</v>
      </c>
      <c r="AI635" s="37">
        <v>8</v>
      </c>
      <c r="AJ635" s="66" t="s">
        <v>1622</v>
      </c>
    </row>
    <row r="636" spans="29:36" x14ac:dyDescent="0.25">
      <c r="AC636" s="3"/>
      <c r="AD636" s="5" t="str">
        <f t="shared" si="29"/>
        <v>ListDescArt304_Alta_N/A</v>
      </c>
      <c r="AE636" s="5" t="s">
        <v>1612</v>
      </c>
      <c r="AF636" s="5" t="s">
        <v>690</v>
      </c>
      <c r="AG636" s="33" t="s">
        <v>35</v>
      </c>
      <c r="AH636" s="91" t="s">
        <v>1214</v>
      </c>
      <c r="AI636" s="37">
        <v>15</v>
      </c>
      <c r="AJ636" s="66" t="s">
        <v>1623</v>
      </c>
    </row>
    <row r="637" spans="29:36" x14ac:dyDescent="0.25">
      <c r="AC637" s="5" t="s">
        <v>1605</v>
      </c>
      <c r="AD637" s="5" t="str">
        <f t="shared" si="29"/>
        <v>ListDescArt305_Baixa_N/A</v>
      </c>
      <c r="AE637" s="5" t="s">
        <v>1613</v>
      </c>
      <c r="AF637" s="5" t="s">
        <v>44</v>
      </c>
      <c r="AG637" s="33" t="s">
        <v>35</v>
      </c>
      <c r="AH637" s="91" t="s">
        <v>1214</v>
      </c>
      <c r="AI637" s="37">
        <v>1</v>
      </c>
      <c r="AJ637" s="66" t="s">
        <v>1624</v>
      </c>
    </row>
    <row r="638" spans="29:36" x14ac:dyDescent="0.25">
      <c r="AC638" s="3"/>
      <c r="AD638" s="5" t="str">
        <f t="shared" si="29"/>
        <v>ListDescArt305_Média_N/A</v>
      </c>
      <c r="AE638" s="5" t="s">
        <v>1613</v>
      </c>
      <c r="AF638" s="5" t="s">
        <v>689</v>
      </c>
      <c r="AG638" s="33" t="s">
        <v>35</v>
      </c>
      <c r="AH638" s="91" t="s">
        <v>1214</v>
      </c>
      <c r="AI638" s="37">
        <v>2</v>
      </c>
      <c r="AJ638" s="66" t="s">
        <v>1625</v>
      </c>
    </row>
    <row r="639" spans="29:36" x14ac:dyDescent="0.25">
      <c r="AC639" s="3"/>
      <c r="AD639" s="5" t="str">
        <f t="shared" si="29"/>
        <v>ListDescArt305_Alta_N/A</v>
      </c>
      <c r="AE639" s="5" t="s">
        <v>1613</v>
      </c>
      <c r="AF639" s="5" t="s">
        <v>690</v>
      </c>
      <c r="AG639" s="33" t="s">
        <v>35</v>
      </c>
      <c r="AH639" s="91" t="s">
        <v>1214</v>
      </c>
      <c r="AI639" s="37">
        <v>3</v>
      </c>
      <c r="AJ639" s="66" t="s">
        <v>1626</v>
      </c>
    </row>
    <row r="640" spans="29:36" x14ac:dyDescent="0.25">
      <c r="AC640" s="5" t="s">
        <v>1606</v>
      </c>
      <c r="AD640" s="5" t="str">
        <f t="shared" si="29"/>
        <v>ListDescArt306_Baixa_N/A</v>
      </c>
      <c r="AE640" s="5" t="s">
        <v>1614</v>
      </c>
      <c r="AF640" s="5" t="s">
        <v>44</v>
      </c>
      <c r="AG640" s="33" t="s">
        <v>35</v>
      </c>
      <c r="AH640" s="91" t="s">
        <v>1214</v>
      </c>
      <c r="AI640" s="37">
        <v>2</v>
      </c>
      <c r="AJ640" s="66" t="s">
        <v>1627</v>
      </c>
    </row>
    <row r="641" spans="29:36" x14ac:dyDescent="0.25">
      <c r="AC641" s="3"/>
      <c r="AD641" s="5" t="str">
        <f t="shared" si="29"/>
        <v>ListDescArt306_Média_N/A</v>
      </c>
      <c r="AE641" s="5" t="s">
        <v>1614</v>
      </c>
      <c r="AF641" s="5" t="s">
        <v>689</v>
      </c>
      <c r="AG641" s="33" t="s">
        <v>35</v>
      </c>
      <c r="AH641" s="91" t="s">
        <v>1214</v>
      </c>
      <c r="AI641" s="37">
        <v>4</v>
      </c>
      <c r="AJ641" s="66" t="s">
        <v>1628</v>
      </c>
    </row>
    <row r="642" spans="29:36" x14ac:dyDescent="0.25">
      <c r="AC642" s="3"/>
      <c r="AD642" s="5" t="str">
        <f t="shared" si="29"/>
        <v>ListDescArt306_Alta_N/A</v>
      </c>
      <c r="AE642" s="5" t="s">
        <v>1614</v>
      </c>
      <c r="AF642" s="5" t="s">
        <v>690</v>
      </c>
      <c r="AG642" s="33" t="s">
        <v>35</v>
      </c>
      <c r="AH642" s="91" t="s">
        <v>1214</v>
      </c>
      <c r="AI642" s="37">
        <v>8</v>
      </c>
      <c r="AJ642" s="66" t="s">
        <v>1629</v>
      </c>
    </row>
    <row r="643" spans="29:36" x14ac:dyDescent="0.25">
      <c r="AC643" s="5" t="s">
        <v>1607</v>
      </c>
      <c r="AD643" s="5" t="str">
        <f t="shared" si="29"/>
        <v>ListDescArt307_Baixa_N/A</v>
      </c>
      <c r="AE643" s="5" t="s">
        <v>1615</v>
      </c>
      <c r="AF643" s="5" t="s">
        <v>44</v>
      </c>
      <c r="AG643" s="33" t="s">
        <v>35</v>
      </c>
      <c r="AH643" s="91" t="s">
        <v>1214</v>
      </c>
      <c r="AI643" s="37">
        <v>3</v>
      </c>
      <c r="AJ643" s="66" t="s">
        <v>1630</v>
      </c>
    </row>
    <row r="644" spans="29:36" x14ac:dyDescent="0.25">
      <c r="AC644" s="3"/>
      <c r="AD644" s="5" t="str">
        <f t="shared" si="29"/>
        <v>ListDescArt307_Média_N/A</v>
      </c>
      <c r="AE644" s="5" t="s">
        <v>1615</v>
      </c>
      <c r="AF644" s="5" t="s">
        <v>689</v>
      </c>
      <c r="AG644" s="33" t="s">
        <v>35</v>
      </c>
      <c r="AH644" s="91" t="s">
        <v>1214</v>
      </c>
      <c r="AI644" s="37">
        <v>6</v>
      </c>
      <c r="AJ644" s="66" t="s">
        <v>1631</v>
      </c>
    </row>
    <row r="645" spans="29:36" x14ac:dyDescent="0.25">
      <c r="AC645" s="3"/>
      <c r="AD645" s="5" t="str">
        <f t="shared" si="29"/>
        <v>ListDescArt307_Alta_N/A</v>
      </c>
      <c r="AE645" s="5" t="s">
        <v>1615</v>
      </c>
      <c r="AF645" s="5" t="s">
        <v>690</v>
      </c>
      <c r="AG645" s="33" t="s">
        <v>35</v>
      </c>
      <c r="AH645" s="91" t="s">
        <v>1214</v>
      </c>
      <c r="AI645" s="37">
        <v>9</v>
      </c>
      <c r="AJ645" s="66" t="s">
        <v>1632</v>
      </c>
    </row>
    <row r="646" spans="29:36" x14ac:dyDescent="0.25">
      <c r="AC646" s="5" t="s">
        <v>1608</v>
      </c>
      <c r="AD646" s="5" t="str">
        <f t="shared" si="29"/>
        <v>ListDescArt308_Baixa_N/A</v>
      </c>
      <c r="AE646" s="5" t="s">
        <v>1616</v>
      </c>
      <c r="AF646" s="5" t="s">
        <v>44</v>
      </c>
      <c r="AG646" s="33" t="s">
        <v>35</v>
      </c>
      <c r="AH646" s="91" t="s">
        <v>1214</v>
      </c>
      <c r="AI646" s="37">
        <v>3</v>
      </c>
      <c r="AJ646" s="66" t="s">
        <v>1633</v>
      </c>
    </row>
    <row r="647" spans="29:36" x14ac:dyDescent="0.25">
      <c r="AC647" s="3"/>
      <c r="AD647" s="5" t="str">
        <f t="shared" si="29"/>
        <v>ListDescArt308_Média_N/A</v>
      </c>
      <c r="AE647" s="5" t="s">
        <v>1616</v>
      </c>
      <c r="AF647" s="5" t="s">
        <v>689</v>
      </c>
      <c r="AG647" s="33" t="s">
        <v>35</v>
      </c>
      <c r="AH647" s="91" t="s">
        <v>1214</v>
      </c>
      <c r="AI647" s="37">
        <v>8</v>
      </c>
      <c r="AJ647" s="66" t="s">
        <v>1634</v>
      </c>
    </row>
    <row r="648" spans="29:36" x14ac:dyDescent="0.25">
      <c r="AC648" s="3"/>
      <c r="AD648" s="5" t="str">
        <f t="shared" si="29"/>
        <v>ListDescArt308_Alta_N/A</v>
      </c>
      <c r="AE648" s="5" t="s">
        <v>1616</v>
      </c>
      <c r="AF648" s="5" t="s">
        <v>690</v>
      </c>
      <c r="AG648" s="33" t="s">
        <v>35</v>
      </c>
      <c r="AH648" s="91" t="s">
        <v>1214</v>
      </c>
      <c r="AI648" s="37">
        <v>15</v>
      </c>
      <c r="AJ648" s="66" t="s">
        <v>1635</v>
      </c>
    </row>
    <row r="649" spans="29:36" x14ac:dyDescent="0.25">
      <c r="AC649" s="5" t="s">
        <v>1609</v>
      </c>
      <c r="AD649" s="5" t="str">
        <f t="shared" si="29"/>
        <v>ListDescArt309_Baixa_N/A</v>
      </c>
      <c r="AE649" s="5" t="s">
        <v>1617</v>
      </c>
      <c r="AF649" s="5" t="s">
        <v>44</v>
      </c>
      <c r="AG649" s="33" t="s">
        <v>35</v>
      </c>
      <c r="AH649" s="91" t="s">
        <v>954</v>
      </c>
      <c r="AI649" s="37">
        <v>8</v>
      </c>
      <c r="AJ649" s="66" t="s">
        <v>1636</v>
      </c>
    </row>
    <row r="650" spans="29:36" x14ac:dyDescent="0.25">
      <c r="AC650" s="3"/>
      <c r="AD650" s="5" t="str">
        <f t="shared" si="29"/>
        <v>ListDescArt309_Alta_N/A</v>
      </c>
      <c r="AE650" s="5" t="s">
        <v>1617</v>
      </c>
      <c r="AF650" s="5" t="s">
        <v>690</v>
      </c>
      <c r="AG650" s="33" t="s">
        <v>35</v>
      </c>
      <c r="AH650" s="91" t="s">
        <v>954</v>
      </c>
      <c r="AI650" s="37">
        <v>15</v>
      </c>
      <c r="AJ650" s="66" t="s">
        <v>1637</v>
      </c>
    </row>
    <row r="651" spans="29:36" x14ac:dyDescent="0.25">
      <c r="AC651" s="5" t="s">
        <v>1431</v>
      </c>
      <c r="AD651" s="5" t="str">
        <f t="shared" ref="AD651:AD672" si="30">CONCATENATE(AE651,"_",AF651,"_",AG651)</f>
        <v>ListDescArt271_Baixa_N/A</v>
      </c>
      <c r="AE651" s="3" t="s">
        <v>1438</v>
      </c>
      <c r="AF651" s="5" t="s">
        <v>44</v>
      </c>
      <c r="AG651" s="33" t="s">
        <v>35</v>
      </c>
      <c r="AH651" s="91" t="s">
        <v>1455</v>
      </c>
      <c r="AI651" s="37">
        <v>12</v>
      </c>
      <c r="AJ651" s="66" t="s">
        <v>1456</v>
      </c>
    </row>
    <row r="652" spans="29:36" x14ac:dyDescent="0.25">
      <c r="AC652" s="5"/>
      <c r="AD652" s="5" t="str">
        <f t="shared" si="30"/>
        <v>ListDescArt271_Média_N/A</v>
      </c>
      <c r="AE652" s="3" t="s">
        <v>1438</v>
      </c>
      <c r="AF652" s="5" t="s">
        <v>689</v>
      </c>
      <c r="AG652" s="33" t="s">
        <v>35</v>
      </c>
      <c r="AH652" s="91" t="s">
        <v>1455</v>
      </c>
      <c r="AI652" s="37">
        <v>24</v>
      </c>
      <c r="AJ652" s="66" t="s">
        <v>1457</v>
      </c>
    </row>
    <row r="653" spans="29:36" x14ac:dyDescent="0.25">
      <c r="AC653" s="5"/>
      <c r="AD653" s="5" t="str">
        <f t="shared" si="30"/>
        <v>ListDescArt271_Alta_N/A</v>
      </c>
      <c r="AE653" s="3" t="s">
        <v>1438</v>
      </c>
      <c r="AF653" s="5" t="s">
        <v>690</v>
      </c>
      <c r="AG653" s="33" t="s">
        <v>35</v>
      </c>
      <c r="AH653" s="91" t="s">
        <v>1455</v>
      </c>
      <c r="AI653" s="37">
        <v>72</v>
      </c>
      <c r="AJ653" s="66" t="s">
        <v>1458</v>
      </c>
    </row>
    <row r="654" spans="29:36" x14ac:dyDescent="0.25">
      <c r="AC654" s="5" t="s">
        <v>1432</v>
      </c>
      <c r="AD654" s="5" t="str">
        <f t="shared" si="30"/>
        <v>ListDescArt272_Baixa_N/A</v>
      </c>
      <c r="AE654" s="3" t="s">
        <v>1439</v>
      </c>
      <c r="AF654" s="5" t="s">
        <v>44</v>
      </c>
      <c r="AG654" s="33" t="s">
        <v>35</v>
      </c>
      <c r="AH654" s="91" t="s">
        <v>1455</v>
      </c>
      <c r="AI654" s="37">
        <v>12</v>
      </c>
      <c r="AJ654" s="66" t="s">
        <v>1459</v>
      </c>
    </row>
    <row r="655" spans="29:36" x14ac:dyDescent="0.25">
      <c r="AC655" s="3"/>
      <c r="AD655" s="5" t="str">
        <f t="shared" si="30"/>
        <v>ListDescArt272_Alta_N/A</v>
      </c>
      <c r="AE655" s="3" t="s">
        <v>1439</v>
      </c>
      <c r="AF655" s="5" t="s">
        <v>690</v>
      </c>
      <c r="AG655" s="33" t="s">
        <v>35</v>
      </c>
      <c r="AH655" s="91" t="s">
        <v>1455</v>
      </c>
      <c r="AI655" s="37">
        <v>24</v>
      </c>
      <c r="AJ655" s="66" t="s">
        <v>1460</v>
      </c>
    </row>
    <row r="656" spans="29:36" x14ac:dyDescent="0.25">
      <c r="AC656" s="5" t="s">
        <v>1433</v>
      </c>
      <c r="AD656" s="5" t="str">
        <f t="shared" si="30"/>
        <v>ListDescArt273_Baixa_N/A</v>
      </c>
      <c r="AE656" s="3" t="s">
        <v>1440</v>
      </c>
      <c r="AF656" s="5" t="s">
        <v>44</v>
      </c>
      <c r="AG656" s="33" t="s">
        <v>35</v>
      </c>
      <c r="AH656" s="91" t="s">
        <v>1461</v>
      </c>
      <c r="AI656" s="37">
        <v>2</v>
      </c>
      <c r="AJ656" s="66" t="s">
        <v>1462</v>
      </c>
    </row>
    <row r="657" spans="29:36" x14ac:dyDescent="0.25">
      <c r="AC657" s="3"/>
      <c r="AD657" s="5" t="str">
        <f t="shared" si="30"/>
        <v>ListDescArt273_Média_N/A</v>
      </c>
      <c r="AE657" s="3" t="s">
        <v>1440</v>
      </c>
      <c r="AF657" s="5" t="s">
        <v>689</v>
      </c>
      <c r="AG657" s="33" t="s">
        <v>35</v>
      </c>
      <c r="AH657" s="91" t="s">
        <v>1461</v>
      </c>
      <c r="AI657" s="37">
        <v>4</v>
      </c>
      <c r="AJ657" s="66" t="s">
        <v>1463</v>
      </c>
    </row>
    <row r="658" spans="29:36" x14ac:dyDescent="0.25">
      <c r="AC658" s="3"/>
      <c r="AD658" s="5" t="str">
        <f t="shared" si="30"/>
        <v>ListDescArt273_Alta_N/A</v>
      </c>
      <c r="AE658" s="3" t="s">
        <v>1440</v>
      </c>
      <c r="AF658" s="5" t="s">
        <v>690</v>
      </c>
      <c r="AG658" s="33" t="s">
        <v>35</v>
      </c>
      <c r="AH658" s="91" t="s">
        <v>1461</v>
      </c>
      <c r="AI658" s="37">
        <v>12</v>
      </c>
      <c r="AJ658" s="66" t="s">
        <v>1464</v>
      </c>
    </row>
    <row r="659" spans="29:36" x14ac:dyDescent="0.25">
      <c r="AC659" s="5" t="s">
        <v>1434</v>
      </c>
      <c r="AD659" s="5" t="str">
        <f t="shared" si="30"/>
        <v>ListDescArt274_Baixa_N/A</v>
      </c>
      <c r="AE659" s="3" t="s">
        <v>1441</v>
      </c>
      <c r="AF659" s="5" t="s">
        <v>44</v>
      </c>
      <c r="AG659" s="33" t="s">
        <v>35</v>
      </c>
      <c r="AH659" s="91" t="s">
        <v>1465</v>
      </c>
      <c r="AI659" s="37">
        <v>18</v>
      </c>
      <c r="AJ659" s="66" t="s">
        <v>1466</v>
      </c>
    </row>
    <row r="660" spans="29:36" x14ac:dyDescent="0.25">
      <c r="AC660" s="3"/>
      <c r="AD660" s="5" t="str">
        <f t="shared" si="30"/>
        <v>ListDescArt274_Alta_N/A</v>
      </c>
      <c r="AE660" s="3" t="s">
        <v>1441</v>
      </c>
      <c r="AF660" s="5" t="s">
        <v>690</v>
      </c>
      <c r="AG660" s="33" t="s">
        <v>35</v>
      </c>
      <c r="AH660" s="91" t="s">
        <v>1465</v>
      </c>
      <c r="AI660" s="37">
        <v>30</v>
      </c>
      <c r="AJ660" s="66" t="s">
        <v>1467</v>
      </c>
    </row>
    <row r="661" spans="29:36" x14ac:dyDescent="0.25">
      <c r="AC661" s="5" t="s">
        <v>1435</v>
      </c>
      <c r="AD661" s="5" t="str">
        <f t="shared" si="30"/>
        <v>ListDescArt275_Baixa_N/A</v>
      </c>
      <c r="AE661" s="3" t="s">
        <v>1442</v>
      </c>
      <c r="AF661" s="5" t="s">
        <v>44</v>
      </c>
      <c r="AG661" s="33" t="s">
        <v>35</v>
      </c>
      <c r="AH661" s="91" t="s">
        <v>1465</v>
      </c>
      <c r="AI661" s="37">
        <v>10</v>
      </c>
      <c r="AJ661" s="66" t="s">
        <v>1466</v>
      </c>
    </row>
    <row r="662" spans="29:36" x14ac:dyDescent="0.25">
      <c r="AC662" s="3"/>
      <c r="AD662" s="5" t="str">
        <f t="shared" si="30"/>
        <v>ListDescArt275_Alta_N/A</v>
      </c>
      <c r="AE662" s="3" t="s">
        <v>1442</v>
      </c>
      <c r="AF662" s="5" t="s">
        <v>690</v>
      </c>
      <c r="AG662" s="33" t="s">
        <v>35</v>
      </c>
      <c r="AH662" s="91" t="s">
        <v>1465</v>
      </c>
      <c r="AI662" s="37">
        <v>16</v>
      </c>
      <c r="AJ662" s="66" t="s">
        <v>1467</v>
      </c>
    </row>
    <row r="663" spans="29:36" x14ac:dyDescent="0.25">
      <c r="AC663" s="5" t="s">
        <v>1436</v>
      </c>
      <c r="AD663" s="5" t="str">
        <f t="shared" si="30"/>
        <v>ListDescArt276_Baixa_N/A</v>
      </c>
      <c r="AE663" s="3" t="s">
        <v>1443</v>
      </c>
      <c r="AF663" s="5" t="s">
        <v>44</v>
      </c>
      <c r="AG663" s="33" t="s">
        <v>35</v>
      </c>
      <c r="AH663" s="91" t="s">
        <v>1465</v>
      </c>
      <c r="AI663" s="37">
        <v>8</v>
      </c>
      <c r="AJ663" s="66" t="s">
        <v>1468</v>
      </c>
    </row>
    <row r="664" spans="29:36" x14ac:dyDescent="0.25">
      <c r="AC664" s="3"/>
      <c r="AD664" s="5" t="str">
        <f t="shared" si="30"/>
        <v>ListDescArt276_Média_N/A</v>
      </c>
      <c r="AE664" s="3" t="s">
        <v>1443</v>
      </c>
      <c r="AF664" s="5" t="s">
        <v>689</v>
      </c>
      <c r="AG664" s="33" t="s">
        <v>35</v>
      </c>
      <c r="AH664" s="91" t="s">
        <v>1465</v>
      </c>
      <c r="AI664" s="37">
        <v>12</v>
      </c>
      <c r="AJ664" s="66" t="s">
        <v>1469</v>
      </c>
    </row>
    <row r="665" spans="29:36" x14ac:dyDescent="0.25">
      <c r="AC665" s="3"/>
      <c r="AD665" s="5" t="str">
        <f t="shared" si="30"/>
        <v>ListDescArt276_Alta_N/A</v>
      </c>
      <c r="AE665" s="3" t="s">
        <v>1443</v>
      </c>
      <c r="AF665" s="5" t="s">
        <v>690</v>
      </c>
      <c r="AG665" s="33" t="s">
        <v>35</v>
      </c>
      <c r="AH665" s="91" t="s">
        <v>1465</v>
      </c>
      <c r="AI665" s="37">
        <v>16</v>
      </c>
      <c r="AJ665" s="66" t="s">
        <v>1470</v>
      </c>
    </row>
    <row r="666" spans="29:36" x14ac:dyDescent="0.25">
      <c r="AC666" s="5" t="s">
        <v>1437</v>
      </c>
      <c r="AD666" s="5" t="str">
        <f t="shared" si="30"/>
        <v>ListDescArt277_Baixa_N/A</v>
      </c>
      <c r="AE666" s="3" t="s">
        <v>1444</v>
      </c>
      <c r="AF666" s="5" t="s">
        <v>44</v>
      </c>
      <c r="AG666" s="33" t="s">
        <v>35</v>
      </c>
      <c r="AH666" s="91" t="s">
        <v>1465</v>
      </c>
      <c r="AI666" s="37">
        <v>4</v>
      </c>
      <c r="AJ666" s="66" t="s">
        <v>1468</v>
      </c>
    </row>
    <row r="667" spans="29:36" x14ac:dyDescent="0.25">
      <c r="AC667" s="3"/>
      <c r="AD667" s="5" t="str">
        <f t="shared" si="30"/>
        <v>ListDescArt277_Média_N/A</v>
      </c>
      <c r="AE667" s="3" t="s">
        <v>1444</v>
      </c>
      <c r="AF667" s="5" t="s">
        <v>689</v>
      </c>
      <c r="AG667" s="33" t="s">
        <v>35</v>
      </c>
      <c r="AH667" s="91" t="s">
        <v>1465</v>
      </c>
      <c r="AI667" s="37">
        <v>6</v>
      </c>
      <c r="AJ667" s="66" t="s">
        <v>1469</v>
      </c>
    </row>
    <row r="668" spans="29:36" x14ac:dyDescent="0.25">
      <c r="AC668" s="3"/>
      <c r="AD668" s="5" t="str">
        <f t="shared" si="30"/>
        <v>ListDescArt277_Alta_N/A</v>
      </c>
      <c r="AE668" s="3" t="s">
        <v>1444</v>
      </c>
      <c r="AF668" s="5" t="s">
        <v>690</v>
      </c>
      <c r="AG668" s="33" t="s">
        <v>35</v>
      </c>
      <c r="AH668" s="91" t="s">
        <v>1465</v>
      </c>
      <c r="AI668" s="37">
        <v>8</v>
      </c>
      <c r="AJ668" s="66" t="s">
        <v>1470</v>
      </c>
    </row>
    <row r="669" spans="29:36" x14ac:dyDescent="0.25">
      <c r="AC669" s="5" t="s">
        <v>1453</v>
      </c>
      <c r="AD669" s="5" t="str">
        <f t="shared" si="30"/>
        <v>ListDescArt278_Baixa_N/A</v>
      </c>
      <c r="AE669" s="3" t="s">
        <v>1454</v>
      </c>
      <c r="AF669" s="5" t="s">
        <v>44</v>
      </c>
      <c r="AG669" s="33" t="s">
        <v>35</v>
      </c>
      <c r="AH669" s="91" t="s">
        <v>1465</v>
      </c>
      <c r="AI669" s="37">
        <v>2</v>
      </c>
      <c r="AJ669" s="66" t="s">
        <v>1468</v>
      </c>
    </row>
    <row r="670" spans="29:36" x14ac:dyDescent="0.25">
      <c r="AC670" s="3"/>
      <c r="AD670" s="5" t="str">
        <f t="shared" si="30"/>
        <v>ListDescArt278_Média_N/A</v>
      </c>
      <c r="AE670" s="3" t="s">
        <v>1454</v>
      </c>
      <c r="AF670" s="5" t="s">
        <v>689</v>
      </c>
      <c r="AG670" s="33" t="s">
        <v>35</v>
      </c>
      <c r="AH670" s="91" t="s">
        <v>1465</v>
      </c>
      <c r="AI670" s="37">
        <v>3</v>
      </c>
      <c r="AJ670" s="66" t="s">
        <v>1469</v>
      </c>
    </row>
    <row r="671" spans="29:36" x14ac:dyDescent="0.25">
      <c r="AC671" s="3"/>
      <c r="AD671" s="5" t="str">
        <f t="shared" si="30"/>
        <v>ListDescArt278_Alta_N/A</v>
      </c>
      <c r="AE671" s="3" t="s">
        <v>1454</v>
      </c>
      <c r="AF671" s="5" t="s">
        <v>690</v>
      </c>
      <c r="AG671" s="33" t="s">
        <v>35</v>
      </c>
      <c r="AH671" s="91" t="s">
        <v>1465</v>
      </c>
      <c r="AI671" s="37">
        <v>5</v>
      </c>
      <c r="AJ671" s="66" t="s">
        <v>1470</v>
      </c>
    </row>
    <row r="672" spans="29:36" x14ac:dyDescent="0.25">
      <c r="AC672" s="1" t="s">
        <v>1664</v>
      </c>
      <c r="AD672" s="5" t="str">
        <f t="shared" si="30"/>
        <v>ListDescArt314_N/A_N/A</v>
      </c>
      <c r="AE672" s="3" t="s">
        <v>1665</v>
      </c>
      <c r="AF672" s="5" t="s">
        <v>35</v>
      </c>
      <c r="AG672" s="33" t="s">
        <v>35</v>
      </c>
      <c r="AH672" s="98" t="s">
        <v>25</v>
      </c>
      <c r="AI672" s="35">
        <v>2</v>
      </c>
      <c r="AJ672" t="s">
        <v>1666</v>
      </c>
    </row>
    <row r="673" spans="29:36" x14ac:dyDescent="0.25">
      <c r="AC673" s="3" t="s">
        <v>1646</v>
      </c>
      <c r="AD673" s="5" t="str">
        <f t="shared" ref="AD673:AD687" si="31">CONCATENATE(AE673,"_",AF673,"_",AG673)</f>
        <v>ListDescArt311_Baixa_N/A</v>
      </c>
      <c r="AE673" s="3" t="s">
        <v>1647</v>
      </c>
      <c r="AF673" s="5" t="s">
        <v>44</v>
      </c>
      <c r="AG673" s="33" t="s">
        <v>35</v>
      </c>
      <c r="AH673" s="103" t="s">
        <v>1650</v>
      </c>
      <c r="AI673" s="37">
        <v>6</v>
      </c>
      <c r="AJ673" s="3" t="s">
        <v>1651</v>
      </c>
    </row>
    <row r="674" spans="29:36" x14ac:dyDescent="0.25">
      <c r="AC674" s="3"/>
      <c r="AD674" s="5" t="str">
        <f t="shared" si="31"/>
        <v>ListDescArt311_Média_N/A</v>
      </c>
      <c r="AE674" s="3" t="s">
        <v>1647</v>
      </c>
      <c r="AF674" s="5" t="s">
        <v>689</v>
      </c>
      <c r="AG674" s="33" t="s">
        <v>35</v>
      </c>
      <c r="AH674" s="103" t="s">
        <v>1650</v>
      </c>
      <c r="AI674" s="37">
        <v>12</v>
      </c>
      <c r="AJ674" s="3" t="s">
        <v>1652</v>
      </c>
    </row>
    <row r="675" spans="29:36" x14ac:dyDescent="0.25">
      <c r="AC675" s="3"/>
      <c r="AD675" s="5" t="str">
        <f t="shared" si="31"/>
        <v>ListDescArt311_Alta_N/A</v>
      </c>
      <c r="AE675" s="3" t="s">
        <v>1647</v>
      </c>
      <c r="AF675" s="5" t="s">
        <v>690</v>
      </c>
      <c r="AG675" s="33" t="s">
        <v>35</v>
      </c>
      <c r="AH675" s="103" t="s">
        <v>1650</v>
      </c>
      <c r="AI675" s="37">
        <v>24</v>
      </c>
      <c r="AJ675" s="3" t="s">
        <v>1653</v>
      </c>
    </row>
    <row r="676" spans="29:36" x14ac:dyDescent="0.25">
      <c r="AC676" s="3" t="s">
        <v>1649</v>
      </c>
      <c r="AD676" s="5" t="str">
        <f t="shared" si="31"/>
        <v>ListDescArt312_Baixa_N/A</v>
      </c>
      <c r="AE676" s="3" t="s">
        <v>1648</v>
      </c>
      <c r="AF676" s="5" t="s">
        <v>44</v>
      </c>
      <c r="AG676" s="33" t="s">
        <v>35</v>
      </c>
      <c r="AH676" s="103" t="s">
        <v>1650</v>
      </c>
      <c r="AI676" s="37">
        <v>3</v>
      </c>
      <c r="AJ676" s="3" t="s">
        <v>1651</v>
      </c>
    </row>
    <row r="677" spans="29:36" x14ac:dyDescent="0.25">
      <c r="AC677" s="3"/>
      <c r="AD677" s="5" t="str">
        <f t="shared" si="31"/>
        <v>ListDescArt312_Média_N/A</v>
      </c>
      <c r="AE677" s="3" t="s">
        <v>1648</v>
      </c>
      <c r="AF677" s="5" t="s">
        <v>689</v>
      </c>
      <c r="AG677" s="33" t="s">
        <v>35</v>
      </c>
      <c r="AH677" s="103" t="s">
        <v>1650</v>
      </c>
      <c r="AI677" s="37">
        <v>6</v>
      </c>
      <c r="AJ677" s="3" t="s">
        <v>1652</v>
      </c>
    </row>
    <row r="678" spans="29:36" x14ac:dyDescent="0.25">
      <c r="AC678" s="3"/>
      <c r="AD678" s="5" t="str">
        <f t="shared" si="31"/>
        <v>ListDescArt312_Alta_N/A</v>
      </c>
      <c r="AE678" s="3" t="s">
        <v>1648</v>
      </c>
      <c r="AF678" s="5" t="s">
        <v>690</v>
      </c>
      <c r="AG678" s="33" t="s">
        <v>35</v>
      </c>
      <c r="AH678" s="103" t="s">
        <v>1650</v>
      </c>
      <c r="AI678" s="37">
        <v>12</v>
      </c>
      <c r="AJ678" s="3" t="s">
        <v>1653</v>
      </c>
    </row>
    <row r="679" spans="29:36" x14ac:dyDescent="0.25">
      <c r="AC679" s="3" t="s">
        <v>1727</v>
      </c>
      <c r="AD679" s="5" t="str">
        <f t="shared" si="31"/>
        <v>ListDescArt324_N/A_N/A</v>
      </c>
      <c r="AE679" s="5" t="s">
        <v>1718</v>
      </c>
      <c r="AF679" s="5" t="s">
        <v>35</v>
      </c>
      <c r="AG679" s="33" t="s">
        <v>35</v>
      </c>
      <c r="AH679" s="103" t="s">
        <v>1745</v>
      </c>
      <c r="AI679" s="37">
        <v>5</v>
      </c>
      <c r="AJ679" s="3" t="s">
        <v>1751</v>
      </c>
    </row>
    <row r="680" spans="29:36" x14ac:dyDescent="0.25">
      <c r="AC680" s="3" t="s">
        <v>1728</v>
      </c>
      <c r="AD680" s="5" t="str">
        <f t="shared" si="31"/>
        <v>ListDescArt325_N/A_N/A</v>
      </c>
      <c r="AE680" s="5" t="s">
        <v>1719</v>
      </c>
      <c r="AF680" s="5" t="s">
        <v>35</v>
      </c>
      <c r="AG680" s="33" t="s">
        <v>35</v>
      </c>
      <c r="AH680" s="103" t="s">
        <v>1746</v>
      </c>
      <c r="AI680" s="37">
        <v>0.5</v>
      </c>
      <c r="AJ680" s="3" t="s">
        <v>1752</v>
      </c>
    </row>
    <row r="681" spans="29:36" x14ac:dyDescent="0.25">
      <c r="AC681" s="3" t="s">
        <v>1729</v>
      </c>
      <c r="AD681" s="5" t="str">
        <f t="shared" si="31"/>
        <v>ListDescArt326_N/A_N/A</v>
      </c>
      <c r="AE681" s="5" t="s">
        <v>1720</v>
      </c>
      <c r="AF681" s="5" t="s">
        <v>35</v>
      </c>
      <c r="AG681" s="33" t="s">
        <v>35</v>
      </c>
      <c r="AH681" s="103" t="s">
        <v>1689</v>
      </c>
      <c r="AI681" s="37">
        <v>24</v>
      </c>
      <c r="AJ681" s="3" t="s">
        <v>1753</v>
      </c>
    </row>
    <row r="682" spans="29:36" x14ac:dyDescent="0.25">
      <c r="AC682" s="3" t="s">
        <v>1730</v>
      </c>
      <c r="AD682" s="5" t="str">
        <f t="shared" si="31"/>
        <v>ListDescArt327_N/A_N/A</v>
      </c>
      <c r="AE682" s="5" t="s">
        <v>1721</v>
      </c>
      <c r="AF682" s="5" t="s">
        <v>35</v>
      </c>
      <c r="AG682" s="33" t="s">
        <v>35</v>
      </c>
      <c r="AH682" s="103" t="s">
        <v>1747</v>
      </c>
      <c r="AI682" s="37">
        <v>24</v>
      </c>
      <c r="AJ682" s="3" t="s">
        <v>1754</v>
      </c>
    </row>
    <row r="683" spans="29:36" x14ac:dyDescent="0.25">
      <c r="AC683" s="3" t="s">
        <v>1731</v>
      </c>
      <c r="AD683" s="5" t="str">
        <f t="shared" si="31"/>
        <v>ListDescArt328_N/A_N/A</v>
      </c>
      <c r="AE683" s="5" t="s">
        <v>1722</v>
      </c>
      <c r="AF683" s="5" t="s">
        <v>35</v>
      </c>
      <c r="AG683" s="33" t="s">
        <v>35</v>
      </c>
      <c r="AH683" s="103" t="s">
        <v>1701</v>
      </c>
      <c r="AI683" s="37">
        <v>1</v>
      </c>
      <c r="AJ683" s="3" t="s">
        <v>1755</v>
      </c>
    </row>
    <row r="684" spans="29:36" x14ac:dyDescent="0.25">
      <c r="AC684" s="3" t="s">
        <v>1732</v>
      </c>
      <c r="AD684" s="5" t="str">
        <f t="shared" si="31"/>
        <v>ListDescArt329_N/A_N/A</v>
      </c>
      <c r="AE684" s="5" t="s">
        <v>1723</v>
      </c>
      <c r="AF684" s="5" t="s">
        <v>35</v>
      </c>
      <c r="AG684" s="33" t="s">
        <v>35</v>
      </c>
      <c r="AH684" s="103" t="s">
        <v>1748</v>
      </c>
      <c r="AI684" s="37">
        <v>5</v>
      </c>
      <c r="AJ684" s="3" t="s">
        <v>1756</v>
      </c>
    </row>
    <row r="685" spans="29:36" x14ac:dyDescent="0.25">
      <c r="AC685" s="3" t="s">
        <v>1733</v>
      </c>
      <c r="AD685" s="5" t="str">
        <f t="shared" si="31"/>
        <v>ListDescArt330_N/A_N/A</v>
      </c>
      <c r="AE685" s="5" t="s">
        <v>1724</v>
      </c>
      <c r="AF685" s="5" t="s">
        <v>35</v>
      </c>
      <c r="AG685" s="33" t="s">
        <v>35</v>
      </c>
      <c r="AH685" s="103" t="s">
        <v>1749</v>
      </c>
      <c r="AI685" s="37">
        <v>1</v>
      </c>
      <c r="AJ685" s="3" t="s">
        <v>1757</v>
      </c>
    </row>
    <row r="686" spans="29:36" x14ac:dyDescent="0.25">
      <c r="AC686" s="3" t="s">
        <v>1734</v>
      </c>
      <c r="AD686" s="5" t="str">
        <f t="shared" si="31"/>
        <v>ListDescArt331_N/A_N/A</v>
      </c>
      <c r="AE686" s="5" t="s">
        <v>1725</v>
      </c>
      <c r="AF686" s="5" t="s">
        <v>35</v>
      </c>
      <c r="AG686" s="33" t="s">
        <v>35</v>
      </c>
      <c r="AH686" s="103" t="s">
        <v>1749</v>
      </c>
      <c r="AI686" s="37">
        <v>1</v>
      </c>
      <c r="AJ686" s="3" t="s">
        <v>1758</v>
      </c>
    </row>
    <row r="687" spans="29:36" x14ac:dyDescent="0.25">
      <c r="AC687" s="3" t="s">
        <v>1735</v>
      </c>
      <c r="AD687" s="5" t="str">
        <f t="shared" si="31"/>
        <v>ListDescArt332_N/A_N/A</v>
      </c>
      <c r="AE687" s="5" t="s">
        <v>1726</v>
      </c>
      <c r="AF687" s="5" t="s">
        <v>35</v>
      </c>
      <c r="AG687" s="33" t="s">
        <v>35</v>
      </c>
      <c r="AH687" s="103" t="s">
        <v>1750</v>
      </c>
      <c r="AI687" s="37">
        <v>0.5</v>
      </c>
      <c r="AJ687" s="3" t="s">
        <v>1759</v>
      </c>
    </row>
    <row r="688" spans="29:36" x14ac:dyDescent="0.25">
      <c r="AC688" s="5" t="s">
        <v>461</v>
      </c>
      <c r="AD688" s="5" t="str">
        <f t="shared" ref="AD688:AD707" si="32">CONCATENATE(AE688,"_",AF688,"_",AG688)</f>
        <v>ListDescArt189_Baixa_N/A</v>
      </c>
      <c r="AE688" s="5" t="s">
        <v>656</v>
      </c>
      <c r="AF688" s="5" t="s">
        <v>44</v>
      </c>
      <c r="AG688" s="33" t="s">
        <v>35</v>
      </c>
      <c r="AH688" s="91" t="s">
        <v>1060</v>
      </c>
      <c r="AI688" s="37">
        <v>1</v>
      </c>
      <c r="AJ688" s="66" t="s">
        <v>1061</v>
      </c>
    </row>
    <row r="689" spans="29:36" x14ac:dyDescent="0.25">
      <c r="AC689" s="5"/>
      <c r="AD689" s="5" t="str">
        <f t="shared" si="32"/>
        <v>ListDescArt189_Alta_N/A</v>
      </c>
      <c r="AE689" s="5" t="s">
        <v>656</v>
      </c>
      <c r="AF689" s="5" t="s">
        <v>690</v>
      </c>
      <c r="AG689" s="33" t="s">
        <v>35</v>
      </c>
      <c r="AH689" s="91" t="s">
        <v>1060</v>
      </c>
      <c r="AI689" s="37">
        <v>10</v>
      </c>
      <c r="AJ689" s="66" t="s">
        <v>1062</v>
      </c>
    </row>
    <row r="690" spans="29:36" x14ac:dyDescent="0.25">
      <c r="AC690" s="5" t="s">
        <v>462</v>
      </c>
      <c r="AD690" s="5" t="str">
        <f t="shared" si="32"/>
        <v>ListDescArt190_Baixa_N/A</v>
      </c>
      <c r="AE690" s="5" t="s">
        <v>657</v>
      </c>
      <c r="AF690" s="5" t="s">
        <v>44</v>
      </c>
      <c r="AG690" s="33" t="s">
        <v>35</v>
      </c>
      <c r="AH690" s="91" t="s">
        <v>1063</v>
      </c>
      <c r="AI690" s="37">
        <v>1</v>
      </c>
      <c r="AJ690" s="66" t="s">
        <v>1064</v>
      </c>
    </row>
    <row r="691" spans="29:36" x14ac:dyDescent="0.25">
      <c r="AC691" s="5"/>
      <c r="AD691" s="5" t="str">
        <f t="shared" si="32"/>
        <v>ListDescArt190_Alta_N/A</v>
      </c>
      <c r="AE691" s="5" t="s">
        <v>657</v>
      </c>
      <c r="AF691" s="5" t="s">
        <v>690</v>
      </c>
      <c r="AG691" s="33" t="s">
        <v>35</v>
      </c>
      <c r="AH691" s="91" t="s">
        <v>1063</v>
      </c>
      <c r="AI691" s="37">
        <v>1.5</v>
      </c>
      <c r="AJ691" s="66" t="s">
        <v>1065</v>
      </c>
    </row>
    <row r="692" spans="29:36" x14ac:dyDescent="0.25">
      <c r="AC692" s="5" t="s">
        <v>463</v>
      </c>
      <c r="AD692" s="5" t="str">
        <f t="shared" si="32"/>
        <v>ListDescArt191_N/A_N/A</v>
      </c>
      <c r="AE692" s="5" t="s">
        <v>658</v>
      </c>
      <c r="AF692" s="5" t="s">
        <v>35</v>
      </c>
      <c r="AG692" s="33" t="s">
        <v>35</v>
      </c>
      <c r="AH692" s="91" t="s">
        <v>1063</v>
      </c>
      <c r="AI692" s="37">
        <v>0.7</v>
      </c>
      <c r="AJ692" s="66" t="s">
        <v>35</v>
      </c>
    </row>
    <row r="693" spans="29:36" x14ac:dyDescent="0.25">
      <c r="AC693" s="5" t="s">
        <v>464</v>
      </c>
      <c r="AD693" s="5" t="str">
        <f t="shared" si="32"/>
        <v>ListDescArt192_N/A_N/A</v>
      </c>
      <c r="AE693" s="5" t="s">
        <v>659</v>
      </c>
      <c r="AF693" s="5" t="s">
        <v>35</v>
      </c>
      <c r="AG693" s="33" t="s">
        <v>35</v>
      </c>
      <c r="AH693" s="91" t="s">
        <v>1063</v>
      </c>
      <c r="AI693" s="37">
        <v>0.6</v>
      </c>
      <c r="AJ693" s="66" t="s">
        <v>35</v>
      </c>
    </row>
    <row r="694" spans="29:36" x14ac:dyDescent="0.25">
      <c r="AC694" s="5" t="s">
        <v>465</v>
      </c>
      <c r="AD694" s="5" t="str">
        <f t="shared" si="32"/>
        <v>ListDescArt193_N/A_N/A</v>
      </c>
      <c r="AE694" s="5" t="s">
        <v>660</v>
      </c>
      <c r="AF694" s="5" t="s">
        <v>35</v>
      </c>
      <c r="AG694" s="33" t="s">
        <v>35</v>
      </c>
      <c r="AH694" s="91" t="s">
        <v>1063</v>
      </c>
      <c r="AI694" s="37">
        <v>0.5</v>
      </c>
      <c r="AJ694" s="66" t="s">
        <v>35</v>
      </c>
    </row>
    <row r="695" spans="29:36" x14ac:dyDescent="0.25">
      <c r="AC695" s="5" t="s">
        <v>466</v>
      </c>
      <c r="AD695" s="5" t="str">
        <f t="shared" si="32"/>
        <v>ListDescArt194_N/A_N/A</v>
      </c>
      <c r="AE695" s="5" t="s">
        <v>661</v>
      </c>
      <c r="AF695" s="5" t="s">
        <v>35</v>
      </c>
      <c r="AG695" s="33" t="s">
        <v>35</v>
      </c>
      <c r="AH695" s="91" t="s">
        <v>1066</v>
      </c>
      <c r="AI695" s="37">
        <v>6</v>
      </c>
      <c r="AJ695" s="66" t="s">
        <v>35</v>
      </c>
    </row>
    <row r="696" spans="29:36" x14ac:dyDescent="0.25">
      <c r="AC696" s="5" t="s">
        <v>467</v>
      </c>
      <c r="AD696" s="5" t="str">
        <f t="shared" si="32"/>
        <v>ListDescArt195_N/A_N/A</v>
      </c>
      <c r="AE696" s="5" t="s">
        <v>662</v>
      </c>
      <c r="AF696" s="5" t="s">
        <v>35</v>
      </c>
      <c r="AG696" s="33" t="s">
        <v>35</v>
      </c>
      <c r="AH696" s="91" t="s">
        <v>1063</v>
      </c>
      <c r="AI696" s="37">
        <v>1</v>
      </c>
      <c r="AJ696" s="66" t="s">
        <v>35</v>
      </c>
    </row>
    <row r="697" spans="29:36" x14ac:dyDescent="0.25">
      <c r="AC697" s="5" t="s">
        <v>468</v>
      </c>
      <c r="AD697" s="5" t="str">
        <f t="shared" si="32"/>
        <v>ListDescArt196_N/A_N/A</v>
      </c>
      <c r="AE697" s="5" t="s">
        <v>663</v>
      </c>
      <c r="AF697" s="5" t="s">
        <v>35</v>
      </c>
      <c r="AG697" s="33" t="s">
        <v>35</v>
      </c>
      <c r="AH697" s="91" t="s">
        <v>1060</v>
      </c>
      <c r="AI697" s="37">
        <v>1</v>
      </c>
      <c r="AJ697" s="66" t="s">
        <v>35</v>
      </c>
    </row>
    <row r="698" spans="29:36" x14ac:dyDescent="0.25">
      <c r="AC698" s="5" t="s">
        <v>469</v>
      </c>
      <c r="AD698" s="5" t="str">
        <f t="shared" si="32"/>
        <v>ListDescArt197_N/A_N/A</v>
      </c>
      <c r="AE698" s="5" t="s">
        <v>664</v>
      </c>
      <c r="AF698" s="5" t="s">
        <v>35</v>
      </c>
      <c r="AG698" s="33" t="s">
        <v>35</v>
      </c>
      <c r="AH698" s="91" t="s">
        <v>1063</v>
      </c>
      <c r="AI698" s="37">
        <v>1</v>
      </c>
      <c r="AJ698" s="66" t="s">
        <v>35</v>
      </c>
    </row>
    <row r="699" spans="29:36" x14ac:dyDescent="0.25">
      <c r="AC699" s="5" t="s">
        <v>470</v>
      </c>
      <c r="AD699" s="5" t="str">
        <f t="shared" si="32"/>
        <v>ListDescArt198_Baixa_N/A</v>
      </c>
      <c r="AE699" s="5" t="s">
        <v>665</v>
      </c>
      <c r="AF699" s="5" t="s">
        <v>44</v>
      </c>
      <c r="AG699" s="33" t="s">
        <v>35</v>
      </c>
      <c r="AH699" s="91" t="s">
        <v>1063</v>
      </c>
      <c r="AI699" s="37">
        <v>4</v>
      </c>
      <c r="AJ699" s="66" t="s">
        <v>1067</v>
      </c>
    </row>
    <row r="700" spans="29:36" x14ac:dyDescent="0.25">
      <c r="AC700" s="5"/>
      <c r="AD700" s="5" t="str">
        <f t="shared" si="32"/>
        <v>ListDescArt198_Alta_N/A</v>
      </c>
      <c r="AE700" s="5" t="s">
        <v>665</v>
      </c>
      <c r="AF700" s="5" t="s">
        <v>690</v>
      </c>
      <c r="AG700" s="33" t="s">
        <v>35</v>
      </c>
      <c r="AH700" s="91" t="s">
        <v>1063</v>
      </c>
      <c r="AI700" s="37">
        <v>8</v>
      </c>
      <c r="AJ700" s="66" t="s">
        <v>1083</v>
      </c>
    </row>
    <row r="701" spans="29:36" x14ac:dyDescent="0.25">
      <c r="AC701" s="5" t="s">
        <v>471</v>
      </c>
      <c r="AD701" s="5" t="str">
        <f t="shared" si="32"/>
        <v>ListDescArt199_N/A_N/A</v>
      </c>
      <c r="AE701" s="5" t="s">
        <v>666</v>
      </c>
      <c r="AF701" s="5" t="s">
        <v>35</v>
      </c>
      <c r="AG701" s="33" t="s">
        <v>35</v>
      </c>
      <c r="AH701" s="91" t="s">
        <v>1068</v>
      </c>
      <c r="AI701" s="37">
        <v>6</v>
      </c>
      <c r="AJ701" s="66" t="s">
        <v>35</v>
      </c>
    </row>
    <row r="702" spans="29:36" x14ac:dyDescent="0.25">
      <c r="AC702" s="5" t="s">
        <v>472</v>
      </c>
      <c r="AD702" s="5" t="str">
        <f t="shared" si="32"/>
        <v>ListDescArt200_Baixa_N/A</v>
      </c>
      <c r="AE702" s="5" t="s">
        <v>667</v>
      </c>
      <c r="AF702" s="5" t="s">
        <v>44</v>
      </c>
      <c r="AG702" s="33" t="s">
        <v>35</v>
      </c>
      <c r="AH702" s="91" t="s">
        <v>1063</v>
      </c>
      <c r="AI702" s="37">
        <v>2</v>
      </c>
      <c r="AJ702" s="66" t="s">
        <v>1067</v>
      </c>
    </row>
    <row r="703" spans="29:36" x14ac:dyDescent="0.25">
      <c r="AC703" s="5"/>
      <c r="AD703" s="5" t="str">
        <f t="shared" si="32"/>
        <v>ListDescArt200_Alta_N/A</v>
      </c>
      <c r="AE703" s="5" t="s">
        <v>667</v>
      </c>
      <c r="AF703" s="5" t="s">
        <v>690</v>
      </c>
      <c r="AG703" s="33" t="s">
        <v>35</v>
      </c>
      <c r="AH703" s="91" t="s">
        <v>1063</v>
      </c>
      <c r="AI703" s="37">
        <v>4</v>
      </c>
      <c r="AJ703" s="66" t="s">
        <v>1083</v>
      </c>
    </row>
    <row r="704" spans="29:36" x14ac:dyDescent="0.25">
      <c r="AC704" s="5" t="s">
        <v>473</v>
      </c>
      <c r="AD704" s="5" t="str">
        <f t="shared" si="32"/>
        <v>ListDescArt201_N/A_N/A</v>
      </c>
      <c r="AE704" s="5" t="s">
        <v>668</v>
      </c>
      <c r="AF704" s="5" t="s">
        <v>35</v>
      </c>
      <c r="AG704" s="33" t="s">
        <v>35</v>
      </c>
      <c r="AH704" s="91" t="s">
        <v>1068</v>
      </c>
      <c r="AI704" s="37">
        <v>3</v>
      </c>
      <c r="AJ704" s="66" t="s">
        <v>35</v>
      </c>
    </row>
    <row r="705" spans="29:36" x14ac:dyDescent="0.25">
      <c r="AC705" s="5" t="s">
        <v>474</v>
      </c>
      <c r="AD705" s="5" t="str">
        <f t="shared" si="32"/>
        <v>ListDescArt202_N/A_N/A</v>
      </c>
      <c r="AE705" s="5" t="s">
        <v>669</v>
      </c>
      <c r="AF705" s="5" t="s">
        <v>35</v>
      </c>
      <c r="AG705" s="33" t="s">
        <v>35</v>
      </c>
      <c r="AH705" s="91" t="s">
        <v>1063</v>
      </c>
      <c r="AI705" s="37">
        <v>0.5</v>
      </c>
      <c r="AJ705" s="66" t="s">
        <v>35</v>
      </c>
    </row>
    <row r="706" spans="29:36" x14ac:dyDescent="0.25">
      <c r="AC706" s="5" t="s">
        <v>475</v>
      </c>
      <c r="AD706" s="5" t="str">
        <f t="shared" si="32"/>
        <v>ListDescArt203_N/A_N/A</v>
      </c>
      <c r="AE706" s="5" t="s">
        <v>670</v>
      </c>
      <c r="AF706" s="5" t="s">
        <v>35</v>
      </c>
      <c r="AG706" s="33" t="s">
        <v>35</v>
      </c>
      <c r="AH706" s="91" t="s">
        <v>1063</v>
      </c>
      <c r="AI706" s="37">
        <v>0.05</v>
      </c>
      <c r="AJ706" s="66" t="s">
        <v>35</v>
      </c>
    </row>
    <row r="707" spans="29:36" x14ac:dyDescent="0.25">
      <c r="AC707" s="5" t="s">
        <v>476</v>
      </c>
      <c r="AD707" s="5" t="str">
        <f t="shared" si="32"/>
        <v>ListDescArt204_N/A_N/A</v>
      </c>
      <c r="AE707" s="5" t="s">
        <v>671</v>
      </c>
      <c r="AF707" s="5" t="s">
        <v>35</v>
      </c>
      <c r="AG707" s="33" t="s">
        <v>35</v>
      </c>
      <c r="AH707" s="91" t="s">
        <v>1066</v>
      </c>
      <c r="AI707" s="37">
        <v>1</v>
      </c>
      <c r="AJ707" s="66" t="s">
        <v>35</v>
      </c>
    </row>
  </sheetData>
  <mergeCells count="28">
    <mergeCell ref="Z1:AA1"/>
    <mergeCell ref="Z2:AA2"/>
    <mergeCell ref="AE1:AF1"/>
    <mergeCell ref="W1:X1"/>
    <mergeCell ref="W2:X2"/>
    <mergeCell ref="W11:W15"/>
    <mergeCell ref="T4:T6"/>
    <mergeCell ref="T7:T8"/>
    <mergeCell ref="T9:T13"/>
    <mergeCell ref="A1:B1"/>
    <mergeCell ref="A2:B2"/>
    <mergeCell ref="H1:J1"/>
    <mergeCell ref="D1:F1"/>
    <mergeCell ref="T14:T15"/>
    <mergeCell ref="D3:D7"/>
    <mergeCell ref="Q1:R1"/>
    <mergeCell ref="Q2:R2"/>
    <mergeCell ref="K1:K2"/>
    <mergeCell ref="T1:U1"/>
    <mergeCell ref="T2:U2"/>
    <mergeCell ref="W4:W10"/>
    <mergeCell ref="T16:T19"/>
    <mergeCell ref="T20:T23"/>
    <mergeCell ref="W27:W30"/>
    <mergeCell ref="W31:W33"/>
    <mergeCell ref="W21:W23"/>
    <mergeCell ref="W24:W26"/>
    <mergeCell ref="W16:W20"/>
  </mergeCells>
  <conditionalFormatting sqref="I183:I191 I126:I148 I150:I173 I1:I37 I47:I115 I201:I231 I239:I289 I291:I314 I327:I1048576 I118:I124 I194:I199">
    <cfRule type="duplicateValues" dxfId="0" priority="3"/>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56"/>
  <sheetViews>
    <sheetView showGridLines="0" tabSelected="1" zoomScale="85" zoomScaleNormal="85" workbookViewId="0">
      <pane xSplit="2" ySplit="3" topLeftCell="C4" activePane="bottomRight" state="frozen"/>
      <selection pane="topRight" activeCell="C1" sqref="C1"/>
      <selection pane="bottomLeft" activeCell="A5" sqref="A5"/>
      <selection pane="bottomRight" activeCell="C9" sqref="C9"/>
    </sheetView>
  </sheetViews>
  <sheetFormatPr defaultColWidth="9.140625" defaultRowHeight="15.75" x14ac:dyDescent="0.25"/>
  <cols>
    <col min="1" max="1" width="4" style="39" customWidth="1"/>
    <col min="2" max="2" width="12.140625" style="39" customWidth="1"/>
    <col min="3" max="3" width="33.42578125" style="46" customWidth="1"/>
    <col min="4" max="4" width="29.42578125" style="44" customWidth="1"/>
    <col min="5" max="5" width="33.5703125" style="44" customWidth="1"/>
    <col min="6" max="6" width="29.42578125" style="43" customWidth="1"/>
    <col min="7" max="8" width="20.42578125" style="44" customWidth="1"/>
    <col min="9" max="9" width="22.42578125" style="44" customWidth="1"/>
    <col min="10" max="10" width="112.42578125" style="61" customWidth="1"/>
    <col min="11" max="11" width="9.140625" style="44"/>
    <col min="12" max="12" width="47.140625" style="46" customWidth="1"/>
    <col min="13" max="13" width="10" style="45" bestFit="1" customWidth="1"/>
    <col min="14" max="14" width="12.5703125" style="44" customWidth="1"/>
    <col min="15" max="28" width="18.42578125" style="46" customWidth="1"/>
    <col min="29" max="33" width="9.140625" style="46"/>
    <col min="34" max="34" width="10.42578125" style="46" hidden="1" customWidth="1"/>
    <col min="35" max="35" width="9.85546875" style="46" hidden="1" customWidth="1"/>
    <col min="36" max="36" width="10" style="46" hidden="1" customWidth="1"/>
    <col min="37" max="37" width="9.5703125" style="46" hidden="1" customWidth="1"/>
    <col min="38" max="38" width="10.5703125" style="46" hidden="1" customWidth="1"/>
    <col min="39" max="39" width="7.85546875" style="46" hidden="1" customWidth="1"/>
    <col min="40" max="40" width="21.28515625" style="46" hidden="1" customWidth="1"/>
    <col min="41" max="16384" width="9.140625" style="46"/>
  </cols>
  <sheetData>
    <row r="1" spans="1:40" ht="66" customHeight="1" x14ac:dyDescent="0.25"/>
    <row r="2" spans="1:40" ht="13.5" customHeight="1" thickBot="1" x14ac:dyDescent="0.3">
      <c r="A2" s="123" t="s">
        <v>1861</v>
      </c>
      <c r="B2" s="40"/>
      <c r="C2" s="40"/>
      <c r="D2" s="40"/>
      <c r="E2" s="40"/>
      <c r="F2" s="40"/>
      <c r="G2" s="40"/>
      <c r="H2" s="40"/>
      <c r="I2" s="40"/>
      <c r="J2" s="62"/>
      <c r="K2" s="40"/>
      <c r="L2" s="47"/>
      <c r="M2" s="75"/>
      <c r="N2" s="76"/>
      <c r="O2" s="40"/>
      <c r="P2" s="40"/>
      <c r="Q2" s="40"/>
      <c r="R2" s="40"/>
      <c r="S2" s="40"/>
      <c r="T2" s="40"/>
      <c r="U2" s="40"/>
      <c r="V2" s="40"/>
      <c r="W2" s="40"/>
      <c r="X2" s="40"/>
      <c r="Y2" s="40"/>
      <c r="Z2" s="40"/>
      <c r="AA2" s="40"/>
      <c r="AB2" s="40"/>
    </row>
    <row r="3" spans="1:40" ht="31.5" x14ac:dyDescent="0.25">
      <c r="A3" s="77"/>
      <c r="B3" s="67" t="s">
        <v>25</v>
      </c>
      <c r="C3" s="67" t="s">
        <v>1241</v>
      </c>
      <c r="D3" s="67" t="s">
        <v>2</v>
      </c>
      <c r="E3" s="67" t="s">
        <v>86</v>
      </c>
      <c r="F3" s="67" t="s">
        <v>34</v>
      </c>
      <c r="G3" s="67" t="s">
        <v>3</v>
      </c>
      <c r="H3" s="68" t="s">
        <v>814</v>
      </c>
      <c r="I3" s="68" t="s">
        <v>4</v>
      </c>
      <c r="J3" s="68" t="s">
        <v>5</v>
      </c>
      <c r="K3" s="68" t="s">
        <v>22</v>
      </c>
      <c r="L3" s="69" t="s">
        <v>23</v>
      </c>
      <c r="M3" s="68" t="s">
        <v>1072</v>
      </c>
      <c r="N3" s="68" t="s">
        <v>1073</v>
      </c>
      <c r="O3" s="49"/>
      <c r="P3" s="49"/>
      <c r="Q3" s="49"/>
      <c r="R3" s="49"/>
      <c r="S3" s="49"/>
      <c r="T3" s="49"/>
      <c r="U3" s="49"/>
      <c r="V3" s="49"/>
      <c r="W3" s="49"/>
      <c r="X3" s="49"/>
      <c r="Y3" s="49"/>
      <c r="Z3" s="49"/>
      <c r="AA3" s="49"/>
      <c r="AB3" s="49"/>
      <c r="AH3" s="46" t="s">
        <v>24</v>
      </c>
      <c r="AI3" s="46" t="s">
        <v>2</v>
      </c>
      <c r="AJ3" s="46" t="s">
        <v>34</v>
      </c>
      <c r="AK3" s="46" t="s">
        <v>691</v>
      </c>
      <c r="AL3" s="46" t="s">
        <v>812</v>
      </c>
    </row>
    <row r="4" spans="1:40" x14ac:dyDescent="0.25">
      <c r="A4" s="88">
        <v>1</v>
      </c>
      <c r="B4" s="89" t="str">
        <f>IFERROR(VLOOKUP(E4,'Banco de Dados'!$I$3:$L$1000,4,FALSE),"")</f>
        <v/>
      </c>
      <c r="C4" s="85"/>
      <c r="D4" s="85"/>
      <c r="E4" s="85"/>
      <c r="F4" s="86" t="str">
        <f>IFERROR(VLOOKUP(AJ4,'Banco de Dados'!$Q$3:$R$20,2,FALSE),"")</f>
        <v/>
      </c>
      <c r="G4" s="84"/>
      <c r="H4" s="84"/>
      <c r="I4" s="86" t="str">
        <f>IFERROR(VLOOKUP(AN4,'Banco de Dados'!$AD$3:$AJ$707,5,FALSE),"")</f>
        <v/>
      </c>
      <c r="J4" s="87" t="str">
        <f>IFERROR(VLOOKUP(AN4,'Banco de Dados'!$AD$3:$AJ$707,7,FALSE),"")</f>
        <v/>
      </c>
      <c r="K4" s="82"/>
      <c r="L4" s="83"/>
      <c r="M4" s="80" t="str">
        <f>IFERROR(VLOOKUP(AN4,'Banco de Dados'!$AD$3:$AJ$707,6,FALSE),"")</f>
        <v/>
      </c>
      <c r="N4" s="81">
        <f t="shared" ref="N4:N35" si="0">IF(K4="",0,K4*M4)</f>
        <v>0</v>
      </c>
      <c r="O4" s="50"/>
      <c r="P4" s="50"/>
      <c r="Q4" s="50"/>
      <c r="R4" s="50"/>
      <c r="S4" s="50"/>
      <c r="T4" s="50"/>
      <c r="U4" s="50"/>
      <c r="V4" s="50"/>
      <c r="W4" s="50"/>
      <c r="X4" s="50"/>
      <c r="Y4" s="50"/>
      <c r="Z4" s="50"/>
      <c r="AA4" s="50"/>
      <c r="AB4" s="50"/>
      <c r="AH4" s="46" t="e">
        <f>VLOOKUP(C4,'Banco de Dados'!$A$3:$B$8,2,FALSE)</f>
        <v>#N/A</v>
      </c>
      <c r="AI4" s="46" t="e">
        <f>VLOOKUP(D4,'Banco de Dados'!$E$3:$F$42,2,FALSE)</f>
        <v>#N/A</v>
      </c>
      <c r="AJ4" s="46" t="e">
        <f>VLOOKUP(E4,'Banco de Dados'!$I$3:$J$900,2,FALSE)</f>
        <v>#N/A</v>
      </c>
      <c r="AK4" s="46" t="e">
        <f>VLOOKUP(E4,'Banco de Dados'!$I$3:$O$900,6,FALSE)</f>
        <v>#N/A</v>
      </c>
      <c r="AL4" s="46" t="e">
        <f>VLOOKUP(E4,'Banco de Dados'!$I$3:$O$900,7,FALSE)</f>
        <v>#N/A</v>
      </c>
      <c r="AM4" s="46" t="e">
        <f>VLOOKUP(E4,'Banco de Dados'!$I$3:$N$900,5,FALSE)</f>
        <v>#N/A</v>
      </c>
      <c r="AN4" s="46" t="e">
        <f t="shared" ref="AN4:AN35" si="1">CONCATENATE(AM4,"_",G4,"_",H4)</f>
        <v>#N/A</v>
      </c>
    </row>
    <row r="5" spans="1:40" x14ac:dyDescent="0.25">
      <c r="A5" s="88">
        <v>2</v>
      </c>
      <c r="B5" s="89" t="str">
        <f>IFERROR(VLOOKUP(E5,'Banco de Dados'!$I$3:$L$1000,4,FALSE),"")</f>
        <v/>
      </c>
      <c r="C5" s="85"/>
      <c r="D5" s="85"/>
      <c r="E5" s="85"/>
      <c r="F5" s="86" t="str">
        <f>IFERROR(VLOOKUP(AJ5,'Banco de Dados'!$Q$3:$R$20,2,FALSE),"")</f>
        <v/>
      </c>
      <c r="G5" s="84"/>
      <c r="H5" s="84"/>
      <c r="I5" s="86" t="str">
        <f>IFERROR(VLOOKUP(AN5,'Banco de Dados'!$AD$3:$AJ$707,5,FALSE),"")</f>
        <v/>
      </c>
      <c r="J5" s="87" t="str">
        <f>IFERROR(VLOOKUP(AN5,'Banco de Dados'!$AD$3:$AJ$707,7,FALSE),"")</f>
        <v/>
      </c>
      <c r="K5" s="82"/>
      <c r="L5" s="83"/>
      <c r="M5" s="80" t="str">
        <f>IFERROR(VLOOKUP(AN5,'Banco de Dados'!$AD$3:$AJ$707,6,FALSE),"")</f>
        <v/>
      </c>
      <c r="N5" s="81">
        <f t="shared" si="0"/>
        <v>0</v>
      </c>
      <c r="O5" s="50"/>
      <c r="P5" s="50"/>
      <c r="Q5" s="50"/>
      <c r="R5" s="50"/>
      <c r="S5" s="50"/>
      <c r="T5" s="50"/>
      <c r="U5" s="50"/>
      <c r="V5" s="50"/>
      <c r="W5" s="50"/>
      <c r="X5" s="50"/>
      <c r="Y5" s="50"/>
      <c r="Z5" s="50"/>
      <c r="AA5" s="50"/>
      <c r="AB5" s="50"/>
      <c r="AH5" s="46" t="e">
        <f>VLOOKUP(C5,'Banco de Dados'!$A$3:$B$8,2,FALSE)</f>
        <v>#N/A</v>
      </c>
      <c r="AI5" s="46" t="e">
        <f>VLOOKUP(D5,'Banco de Dados'!$E$3:$F$42,2,FALSE)</f>
        <v>#N/A</v>
      </c>
      <c r="AJ5" s="46" t="e">
        <f>VLOOKUP(E5,'Banco de Dados'!$I$3:$J$900,2,FALSE)</f>
        <v>#N/A</v>
      </c>
      <c r="AK5" s="46" t="e">
        <f>VLOOKUP(E5,'Banco de Dados'!$I$3:$O$900,6,FALSE)</f>
        <v>#N/A</v>
      </c>
      <c r="AL5" s="46" t="e">
        <f>VLOOKUP(E5,'Banco de Dados'!$I$3:$O$900,7,FALSE)</f>
        <v>#N/A</v>
      </c>
      <c r="AM5" s="46" t="e">
        <f>VLOOKUP(E5,'Banco de Dados'!$I$3:$N$900,5,FALSE)</f>
        <v>#N/A</v>
      </c>
      <c r="AN5" s="46" t="e">
        <f t="shared" si="1"/>
        <v>#N/A</v>
      </c>
    </row>
    <row r="6" spans="1:40" x14ac:dyDescent="0.25">
      <c r="A6" s="88">
        <v>3</v>
      </c>
      <c r="B6" s="89" t="str">
        <f>IFERROR(VLOOKUP(E6,'Banco de Dados'!$I$3:$L$1000,4,FALSE),"")</f>
        <v/>
      </c>
      <c r="C6" s="85"/>
      <c r="D6" s="85"/>
      <c r="E6" s="85"/>
      <c r="F6" s="86" t="str">
        <f>IFERROR(VLOOKUP(AJ6,'Banco de Dados'!$Q$3:$R$20,2,FALSE),"")</f>
        <v/>
      </c>
      <c r="G6" s="84"/>
      <c r="H6" s="84"/>
      <c r="I6" s="86" t="str">
        <f>IFERROR(VLOOKUP(AN6,'Banco de Dados'!$AD$3:$AJ$707,5,FALSE),"")</f>
        <v/>
      </c>
      <c r="J6" s="87" t="str">
        <f>IFERROR(VLOOKUP(AN6,'Banco de Dados'!$AD$3:$AJ$707,7,FALSE),"")</f>
        <v/>
      </c>
      <c r="K6" s="82"/>
      <c r="L6" s="83"/>
      <c r="M6" s="80" t="str">
        <f>IFERROR(VLOOKUP(AN6,'Banco de Dados'!$AD$3:$AJ$707,6,FALSE),"")</f>
        <v/>
      </c>
      <c r="N6" s="81">
        <f t="shared" si="0"/>
        <v>0</v>
      </c>
      <c r="O6" s="50"/>
      <c r="P6" s="50"/>
      <c r="Q6" s="50"/>
      <c r="R6" s="50"/>
      <c r="S6" s="50"/>
      <c r="T6" s="50"/>
      <c r="U6" s="50"/>
      <c r="V6" s="50"/>
      <c r="W6" s="50"/>
      <c r="X6" s="50"/>
      <c r="Y6" s="50"/>
      <c r="Z6" s="50"/>
      <c r="AA6" s="50"/>
      <c r="AB6" s="50"/>
      <c r="AH6" s="46" t="e">
        <f>VLOOKUP(C6,'Banco de Dados'!$A$3:$B$8,2,FALSE)</f>
        <v>#N/A</v>
      </c>
      <c r="AI6" s="46" t="e">
        <f>VLOOKUP(D6,'Banco de Dados'!$E$3:$F$42,2,FALSE)</f>
        <v>#N/A</v>
      </c>
      <c r="AJ6" s="46" t="e">
        <f>VLOOKUP(E6,'Banco de Dados'!$I$3:$J$900,2,FALSE)</f>
        <v>#N/A</v>
      </c>
      <c r="AK6" s="46" t="e">
        <f>VLOOKUP(E6,'Banco de Dados'!$I$3:$O$900,6,FALSE)</f>
        <v>#N/A</v>
      </c>
      <c r="AL6" s="46" t="e">
        <f>VLOOKUP(E6,'Banco de Dados'!$I$3:$O$900,7,FALSE)</f>
        <v>#N/A</v>
      </c>
      <c r="AM6" s="46" t="e">
        <f>VLOOKUP(E6,'Banco de Dados'!$I$3:$N$900,5,FALSE)</f>
        <v>#N/A</v>
      </c>
      <c r="AN6" s="46" t="e">
        <f t="shared" si="1"/>
        <v>#N/A</v>
      </c>
    </row>
    <row r="7" spans="1:40" x14ac:dyDescent="0.25">
      <c r="A7" s="88">
        <v>4</v>
      </c>
      <c r="B7" s="89" t="str">
        <f>IFERROR(VLOOKUP(E7,'Banco de Dados'!$I$3:$L$1000,4,FALSE),"")</f>
        <v/>
      </c>
      <c r="C7" s="85"/>
      <c r="D7" s="85"/>
      <c r="E7" s="85"/>
      <c r="F7" s="86" t="str">
        <f>IFERROR(VLOOKUP(AJ7,'Banco de Dados'!$Q$3:$R$20,2,FALSE),"")</f>
        <v/>
      </c>
      <c r="G7" s="84"/>
      <c r="H7" s="84"/>
      <c r="I7" s="86" t="str">
        <f>IFERROR(VLOOKUP(AN7,'Banco de Dados'!$AD$3:$AJ$707,5,FALSE),"")</f>
        <v/>
      </c>
      <c r="J7" s="87" t="str">
        <f>IFERROR(VLOOKUP(AN7,'Banco de Dados'!$AD$3:$AJ$707,7,FALSE),"")</f>
        <v/>
      </c>
      <c r="K7" s="82"/>
      <c r="L7" s="83"/>
      <c r="M7" s="80" t="str">
        <f>IFERROR(VLOOKUP(AN7,'Banco de Dados'!$AD$3:$AJ$707,6,FALSE),"")</f>
        <v/>
      </c>
      <c r="N7" s="81">
        <f t="shared" si="0"/>
        <v>0</v>
      </c>
      <c r="O7" s="50"/>
      <c r="P7" s="50"/>
      <c r="Q7" s="50"/>
      <c r="R7" s="50"/>
      <c r="S7" s="50"/>
      <c r="T7" s="50"/>
      <c r="U7" s="50"/>
      <c r="V7" s="50"/>
      <c r="W7" s="50"/>
      <c r="X7" s="50"/>
      <c r="Y7" s="50"/>
      <c r="Z7" s="50"/>
      <c r="AA7" s="50"/>
      <c r="AB7" s="50"/>
      <c r="AH7" s="46" t="e">
        <f>VLOOKUP(C7,'Banco de Dados'!$A$3:$B$8,2,FALSE)</f>
        <v>#N/A</v>
      </c>
      <c r="AI7" s="46" t="e">
        <f>VLOOKUP(D7,'Banco de Dados'!$E$3:$F$42,2,FALSE)</f>
        <v>#N/A</v>
      </c>
      <c r="AJ7" s="46" t="e">
        <f>VLOOKUP(E7,'Banco de Dados'!$I$3:$J$900,2,FALSE)</f>
        <v>#N/A</v>
      </c>
      <c r="AK7" s="46" t="e">
        <f>VLOOKUP(E7,'Banco de Dados'!$I$3:$O$900,6,FALSE)</f>
        <v>#N/A</v>
      </c>
      <c r="AL7" s="46" t="e">
        <f>VLOOKUP(E7,'Banco de Dados'!$I$3:$O$900,7,FALSE)</f>
        <v>#N/A</v>
      </c>
      <c r="AM7" s="46" t="e">
        <f>VLOOKUP(E7,'Banco de Dados'!$I$3:$N$900,5,FALSE)</f>
        <v>#N/A</v>
      </c>
      <c r="AN7" s="46" t="e">
        <f t="shared" si="1"/>
        <v>#N/A</v>
      </c>
    </row>
    <row r="8" spans="1:40" x14ac:dyDescent="0.25">
      <c r="A8" s="88">
        <v>5</v>
      </c>
      <c r="B8" s="89" t="str">
        <f>IFERROR(VLOOKUP(E8,'Banco de Dados'!$I$3:$L$1000,4,FALSE),"")</f>
        <v/>
      </c>
      <c r="C8" s="85"/>
      <c r="D8" s="85"/>
      <c r="E8" s="85"/>
      <c r="F8" s="86" t="str">
        <f>IFERROR(VLOOKUP(AJ8,'Banco de Dados'!$Q$3:$R$20,2,FALSE),"")</f>
        <v/>
      </c>
      <c r="G8" s="84"/>
      <c r="H8" s="84"/>
      <c r="I8" s="86" t="str">
        <f>IFERROR(VLOOKUP(AN8,'Banco de Dados'!$AD$3:$AJ$707,5,FALSE),"")</f>
        <v/>
      </c>
      <c r="J8" s="87" t="str">
        <f>IFERROR(VLOOKUP(AN8,'Banco de Dados'!$AD$3:$AJ$707,7,FALSE),"")</f>
        <v/>
      </c>
      <c r="K8" s="82"/>
      <c r="L8" s="83"/>
      <c r="M8" s="80" t="str">
        <f>IFERROR(VLOOKUP(AN8,'Banco de Dados'!$AD$3:$AJ$707,6,FALSE),"")</f>
        <v/>
      </c>
      <c r="N8" s="81">
        <f t="shared" si="0"/>
        <v>0</v>
      </c>
      <c r="O8" s="50"/>
      <c r="P8" s="50"/>
      <c r="Q8" s="50"/>
      <c r="R8" s="50"/>
      <c r="S8" s="50"/>
      <c r="T8" s="50"/>
      <c r="U8" s="50"/>
      <c r="V8" s="50"/>
      <c r="W8" s="50"/>
      <c r="X8" s="50"/>
      <c r="Y8" s="50"/>
      <c r="Z8" s="50"/>
      <c r="AA8" s="50"/>
      <c r="AB8" s="50"/>
      <c r="AH8" s="46" t="e">
        <f>VLOOKUP(C8,'Banco de Dados'!$A$3:$B$8,2,FALSE)</f>
        <v>#N/A</v>
      </c>
      <c r="AI8" s="46" t="e">
        <f>VLOOKUP(D8,'Banco de Dados'!$E$3:$F$42,2,FALSE)</f>
        <v>#N/A</v>
      </c>
      <c r="AJ8" s="46" t="e">
        <f>VLOOKUP(E8,'Banco de Dados'!$I$3:$J$900,2,FALSE)</f>
        <v>#N/A</v>
      </c>
      <c r="AK8" s="46" t="e">
        <f>VLOOKUP(E8,'Banco de Dados'!$I$3:$O$900,6,FALSE)</f>
        <v>#N/A</v>
      </c>
      <c r="AL8" s="46" t="e">
        <f>VLOOKUP(E8,'Banco de Dados'!$I$3:$O$900,7,FALSE)</f>
        <v>#N/A</v>
      </c>
      <c r="AM8" s="46" t="e">
        <f>VLOOKUP(E8,'Banco de Dados'!$I$3:$N$900,5,FALSE)</f>
        <v>#N/A</v>
      </c>
      <c r="AN8" s="46" t="e">
        <f t="shared" si="1"/>
        <v>#N/A</v>
      </c>
    </row>
    <row r="9" spans="1:40" x14ac:dyDescent="0.25">
      <c r="A9" s="88">
        <v>6</v>
      </c>
      <c r="B9" s="89" t="str">
        <f>IFERROR(VLOOKUP(E9,'Banco de Dados'!$I$3:$L$1000,4,FALSE),"")</f>
        <v/>
      </c>
      <c r="C9" s="85"/>
      <c r="D9" s="85"/>
      <c r="E9" s="85"/>
      <c r="F9" s="86" t="str">
        <f>IFERROR(VLOOKUP(AJ9,'Banco de Dados'!$Q$3:$R$20,2,FALSE),"")</f>
        <v/>
      </c>
      <c r="G9" s="84"/>
      <c r="H9" s="84"/>
      <c r="I9" s="86" t="str">
        <f>IFERROR(VLOOKUP(AN9,'Banco de Dados'!$AD$3:$AJ$707,5,FALSE),"")</f>
        <v/>
      </c>
      <c r="J9" s="87" t="str">
        <f>IFERROR(VLOOKUP(AN9,'Banco de Dados'!$AD$3:$AJ$707,7,FALSE),"")</f>
        <v/>
      </c>
      <c r="K9" s="82"/>
      <c r="L9" s="83"/>
      <c r="M9" s="80" t="str">
        <f>IFERROR(VLOOKUP(AN9,'Banco de Dados'!$AD$3:$AJ$707,6,FALSE),"")</f>
        <v/>
      </c>
      <c r="N9" s="81">
        <f t="shared" si="0"/>
        <v>0</v>
      </c>
      <c r="O9" s="50"/>
      <c r="P9" s="50"/>
      <c r="Q9" s="50"/>
      <c r="R9" s="50"/>
      <c r="S9" s="50"/>
      <c r="T9" s="50"/>
      <c r="U9" s="50"/>
      <c r="V9" s="50"/>
      <c r="W9" s="50"/>
      <c r="X9" s="50"/>
      <c r="Y9" s="50"/>
      <c r="Z9" s="50"/>
      <c r="AA9" s="50"/>
      <c r="AB9" s="50"/>
      <c r="AH9" s="46" t="e">
        <f>VLOOKUP(C9,'Banco de Dados'!$A$3:$B$8,2,FALSE)</f>
        <v>#N/A</v>
      </c>
      <c r="AI9" s="46" t="e">
        <f>VLOOKUP(D9,'Banco de Dados'!$E$3:$F$42,2,FALSE)</f>
        <v>#N/A</v>
      </c>
      <c r="AJ9" s="46" t="e">
        <f>VLOOKUP(E9,'Banco de Dados'!$I$3:$J$900,2,FALSE)</f>
        <v>#N/A</v>
      </c>
      <c r="AK9" s="46" t="e">
        <f>VLOOKUP(E9,'Banco de Dados'!$I$3:$O$900,6,FALSE)</f>
        <v>#N/A</v>
      </c>
      <c r="AL9" s="46" t="e">
        <f>VLOOKUP(E9,'Banco de Dados'!$I$3:$O$900,7,FALSE)</f>
        <v>#N/A</v>
      </c>
      <c r="AM9" s="46" t="e">
        <f>VLOOKUP(E9,'Banco de Dados'!$I$3:$N$900,5,FALSE)</f>
        <v>#N/A</v>
      </c>
      <c r="AN9" s="46" t="e">
        <f t="shared" si="1"/>
        <v>#N/A</v>
      </c>
    </row>
    <row r="10" spans="1:40" x14ac:dyDescent="0.25">
      <c r="A10" s="88">
        <v>7</v>
      </c>
      <c r="B10" s="89" t="str">
        <f>IFERROR(VLOOKUP(E10,'Banco de Dados'!$I$3:$L$1000,4,FALSE),"")</f>
        <v/>
      </c>
      <c r="C10" s="85"/>
      <c r="D10" s="85"/>
      <c r="E10" s="85"/>
      <c r="F10" s="86" t="str">
        <f>IFERROR(VLOOKUP(AJ10,'Banco de Dados'!$Q$3:$R$20,2,FALSE),"")</f>
        <v/>
      </c>
      <c r="G10" s="84"/>
      <c r="H10" s="84"/>
      <c r="I10" s="86" t="str">
        <f>IFERROR(VLOOKUP(AN10,'Banco de Dados'!$AD$3:$AJ$707,5,FALSE),"")</f>
        <v/>
      </c>
      <c r="J10" s="87" t="str">
        <f>IFERROR(VLOOKUP(AN10,'Banco de Dados'!$AD$3:$AJ$707,7,FALSE),"")</f>
        <v/>
      </c>
      <c r="K10" s="82"/>
      <c r="L10" s="83"/>
      <c r="M10" s="80" t="str">
        <f>IFERROR(VLOOKUP(AN10,'Banco de Dados'!$AD$3:$AJ$707,6,FALSE),"")</f>
        <v/>
      </c>
      <c r="N10" s="81">
        <f t="shared" si="0"/>
        <v>0</v>
      </c>
      <c r="O10" s="50"/>
      <c r="P10" s="50"/>
      <c r="Q10" s="50"/>
      <c r="R10" s="50"/>
      <c r="S10" s="50"/>
      <c r="T10" s="50"/>
      <c r="U10" s="50"/>
      <c r="V10" s="50"/>
      <c r="W10" s="50"/>
      <c r="X10" s="50"/>
      <c r="Y10" s="50"/>
      <c r="Z10" s="50"/>
      <c r="AA10" s="50"/>
      <c r="AB10" s="50"/>
      <c r="AH10" s="46" t="e">
        <f>VLOOKUP(C10,'Banco de Dados'!$A$3:$B$8,2,FALSE)</f>
        <v>#N/A</v>
      </c>
      <c r="AI10" s="46" t="e">
        <f>VLOOKUP(D10,'Banco de Dados'!$E$3:$F$42,2,FALSE)</f>
        <v>#N/A</v>
      </c>
      <c r="AJ10" s="46" t="e">
        <f>VLOOKUP(E10,'Banco de Dados'!$I$3:$J$900,2,FALSE)</f>
        <v>#N/A</v>
      </c>
      <c r="AK10" s="46" t="e">
        <f>VLOOKUP(E10,'Banco de Dados'!$I$3:$O$900,6,FALSE)</f>
        <v>#N/A</v>
      </c>
      <c r="AL10" s="46" t="e">
        <f>VLOOKUP(E10,'Banco de Dados'!$I$3:$O$900,7,FALSE)</f>
        <v>#N/A</v>
      </c>
      <c r="AM10" s="46" t="e">
        <f>VLOOKUP(E10,'Banco de Dados'!$I$3:$N$900,5,FALSE)</f>
        <v>#N/A</v>
      </c>
      <c r="AN10" s="46" t="e">
        <f t="shared" si="1"/>
        <v>#N/A</v>
      </c>
    </row>
    <row r="11" spans="1:40" x14ac:dyDescent="0.25">
      <c r="A11" s="88">
        <v>8</v>
      </c>
      <c r="B11" s="89" t="str">
        <f>IFERROR(VLOOKUP(E11,'Banco de Dados'!$I$3:$L$1000,4,FALSE),"")</f>
        <v/>
      </c>
      <c r="C11" s="85"/>
      <c r="D11" s="85"/>
      <c r="E11" s="85"/>
      <c r="F11" s="86" t="str">
        <f>IFERROR(VLOOKUP(AJ11,'Banco de Dados'!$Q$3:$R$20,2,FALSE),"")</f>
        <v/>
      </c>
      <c r="G11" s="84"/>
      <c r="H11" s="84"/>
      <c r="I11" s="86" t="str">
        <f>IFERROR(VLOOKUP(AN11,'Banco de Dados'!$AD$3:$AJ$707,5,FALSE),"")</f>
        <v/>
      </c>
      <c r="J11" s="87" t="str">
        <f>IFERROR(VLOOKUP(AN11,'Banco de Dados'!$AD$3:$AJ$707,7,FALSE),"")</f>
        <v/>
      </c>
      <c r="K11" s="82"/>
      <c r="L11" s="83"/>
      <c r="M11" s="80" t="str">
        <f>IFERROR(VLOOKUP(AN11,'Banco de Dados'!$AD$3:$AJ$707,6,FALSE),"")</f>
        <v/>
      </c>
      <c r="N11" s="81">
        <f t="shared" si="0"/>
        <v>0</v>
      </c>
      <c r="O11" s="50"/>
      <c r="P11" s="50"/>
      <c r="Q11" s="50"/>
      <c r="R11" s="50"/>
      <c r="S11" s="50"/>
      <c r="T11" s="50"/>
      <c r="U11" s="50"/>
      <c r="V11" s="50"/>
      <c r="W11" s="50"/>
      <c r="X11" s="50"/>
      <c r="Y11" s="50"/>
      <c r="Z11" s="50"/>
      <c r="AA11" s="50"/>
      <c r="AB11" s="50"/>
      <c r="AH11" s="46" t="e">
        <f>VLOOKUP(C11,'Banco de Dados'!$A$3:$B$8,2,FALSE)</f>
        <v>#N/A</v>
      </c>
      <c r="AI11" s="46" t="e">
        <f>VLOOKUP(D11,'Banco de Dados'!$E$3:$F$42,2,FALSE)</f>
        <v>#N/A</v>
      </c>
      <c r="AJ11" s="46" t="e">
        <f>VLOOKUP(E11,'Banco de Dados'!$I$3:$J$900,2,FALSE)</f>
        <v>#N/A</v>
      </c>
      <c r="AK11" s="46" t="e">
        <f>VLOOKUP(E11,'Banco de Dados'!$I$3:$O$900,6,FALSE)</f>
        <v>#N/A</v>
      </c>
      <c r="AL11" s="46" t="e">
        <f>VLOOKUP(E11,'Banco de Dados'!$I$3:$O$900,7,FALSE)</f>
        <v>#N/A</v>
      </c>
      <c r="AM11" s="46" t="e">
        <f>VLOOKUP(E11,'Banco de Dados'!$I$3:$N$900,5,FALSE)</f>
        <v>#N/A</v>
      </c>
      <c r="AN11" s="46" t="e">
        <f t="shared" si="1"/>
        <v>#N/A</v>
      </c>
    </row>
    <row r="12" spans="1:40" x14ac:dyDescent="0.25">
      <c r="A12" s="88">
        <v>9</v>
      </c>
      <c r="B12" s="89" t="str">
        <f>IFERROR(VLOOKUP(E12,'Banco de Dados'!$I$3:$L$1000,4,FALSE),"")</f>
        <v/>
      </c>
      <c r="C12" s="85"/>
      <c r="D12" s="85"/>
      <c r="E12" s="85"/>
      <c r="F12" s="86" t="str">
        <f>IFERROR(VLOOKUP(AJ12,'Banco de Dados'!$Q$3:$R$20,2,FALSE),"")</f>
        <v/>
      </c>
      <c r="G12" s="84"/>
      <c r="H12" s="84"/>
      <c r="I12" s="86" t="str">
        <f>IFERROR(VLOOKUP(AN12,'Banco de Dados'!$AD$3:$AJ$707,5,FALSE),"")</f>
        <v/>
      </c>
      <c r="J12" s="87" t="str">
        <f>IFERROR(VLOOKUP(AN12,'Banco de Dados'!$AD$3:$AJ$707,7,FALSE),"")</f>
        <v/>
      </c>
      <c r="K12" s="82"/>
      <c r="L12" s="83"/>
      <c r="M12" s="80" t="str">
        <f>IFERROR(VLOOKUP(AN12,'Banco de Dados'!$AD$3:$AJ$707,6,FALSE),"")</f>
        <v/>
      </c>
      <c r="N12" s="81">
        <f t="shared" si="0"/>
        <v>0</v>
      </c>
      <c r="O12" s="50"/>
      <c r="P12" s="50"/>
      <c r="Q12" s="50"/>
      <c r="R12" s="50"/>
      <c r="S12" s="50"/>
      <c r="T12" s="50"/>
      <c r="U12" s="50"/>
      <c r="V12" s="50"/>
      <c r="W12" s="50"/>
      <c r="X12" s="50"/>
      <c r="Y12" s="50"/>
      <c r="Z12" s="50"/>
      <c r="AA12" s="50"/>
      <c r="AB12" s="50"/>
      <c r="AH12" s="46" t="e">
        <f>VLOOKUP(C12,'Banco de Dados'!$A$3:$B$8,2,FALSE)</f>
        <v>#N/A</v>
      </c>
      <c r="AI12" s="46" t="e">
        <f>VLOOKUP(D12,'Banco de Dados'!$E$3:$F$42,2,FALSE)</f>
        <v>#N/A</v>
      </c>
      <c r="AJ12" s="46" t="e">
        <f>VLOOKUP(E12,'Banco de Dados'!$I$3:$J$900,2,FALSE)</f>
        <v>#N/A</v>
      </c>
      <c r="AK12" s="46" t="e">
        <f>VLOOKUP(E12,'Banco de Dados'!$I$3:$O$900,6,FALSE)</f>
        <v>#N/A</v>
      </c>
      <c r="AL12" s="46" t="e">
        <f>VLOOKUP(E12,'Banco de Dados'!$I$3:$O$900,7,FALSE)</f>
        <v>#N/A</v>
      </c>
      <c r="AM12" s="46" t="e">
        <f>VLOOKUP(E12,'Banco de Dados'!$I$3:$N$900,5,FALSE)</f>
        <v>#N/A</v>
      </c>
      <c r="AN12" s="46" t="e">
        <f t="shared" si="1"/>
        <v>#N/A</v>
      </c>
    </row>
    <row r="13" spans="1:40" x14ac:dyDescent="0.25">
      <c r="A13" s="88">
        <v>10</v>
      </c>
      <c r="B13" s="89" t="str">
        <f>IFERROR(VLOOKUP(E13,'Banco de Dados'!$I$3:$L$1000,4,FALSE),"")</f>
        <v/>
      </c>
      <c r="C13" s="85"/>
      <c r="D13" s="85"/>
      <c r="E13" s="85"/>
      <c r="F13" s="86" t="str">
        <f>IFERROR(VLOOKUP(AJ13,'Banco de Dados'!$Q$3:$R$20,2,FALSE),"")</f>
        <v/>
      </c>
      <c r="G13" s="84"/>
      <c r="H13" s="84"/>
      <c r="I13" s="86" t="str">
        <f>IFERROR(VLOOKUP(AN13,'Banco de Dados'!$AD$3:$AJ$707,5,FALSE),"")</f>
        <v/>
      </c>
      <c r="J13" s="87" t="str">
        <f>IFERROR(VLOOKUP(AN13,'Banco de Dados'!$AD$3:$AJ$707,7,FALSE),"")</f>
        <v/>
      </c>
      <c r="K13" s="82"/>
      <c r="L13" s="83"/>
      <c r="M13" s="80" t="str">
        <f>IFERROR(VLOOKUP(AN13,'Banco de Dados'!$AD$3:$AJ$707,6,FALSE),"")</f>
        <v/>
      </c>
      <c r="N13" s="81">
        <f t="shared" si="0"/>
        <v>0</v>
      </c>
      <c r="O13" s="50"/>
      <c r="P13" s="50"/>
      <c r="Q13" s="50"/>
      <c r="R13" s="50"/>
      <c r="S13" s="50"/>
      <c r="T13" s="50"/>
      <c r="U13" s="50"/>
      <c r="V13" s="50"/>
      <c r="W13" s="50"/>
      <c r="X13" s="50"/>
      <c r="Y13" s="50"/>
      <c r="Z13" s="50"/>
      <c r="AA13" s="50"/>
      <c r="AB13" s="50"/>
      <c r="AH13" s="46" t="e">
        <f>VLOOKUP(C13,'Banco de Dados'!$A$3:$B$8,2,FALSE)</f>
        <v>#N/A</v>
      </c>
      <c r="AI13" s="46" t="e">
        <f>VLOOKUP(D13,'Banco de Dados'!$E$3:$F$42,2,FALSE)</f>
        <v>#N/A</v>
      </c>
      <c r="AJ13" s="46" t="e">
        <f>VLOOKUP(E13,'Banco de Dados'!$I$3:$J$900,2,FALSE)</f>
        <v>#N/A</v>
      </c>
      <c r="AK13" s="46" t="e">
        <f>VLOOKUP(E13,'Banco de Dados'!$I$3:$O$900,6,FALSE)</f>
        <v>#N/A</v>
      </c>
      <c r="AL13" s="46" t="e">
        <f>VLOOKUP(E13,'Banco de Dados'!$I$3:$O$900,7,FALSE)</f>
        <v>#N/A</v>
      </c>
      <c r="AM13" s="46" t="e">
        <f>VLOOKUP(E13,'Banco de Dados'!$I$3:$N$900,5,FALSE)</f>
        <v>#N/A</v>
      </c>
      <c r="AN13" s="46" t="e">
        <f t="shared" si="1"/>
        <v>#N/A</v>
      </c>
    </row>
    <row r="14" spans="1:40" x14ac:dyDescent="0.25">
      <c r="A14" s="88">
        <v>11</v>
      </c>
      <c r="B14" s="89" t="str">
        <f>IFERROR(VLOOKUP(E14,'Banco de Dados'!$I$3:$L$1000,4,FALSE),"")</f>
        <v/>
      </c>
      <c r="C14" s="85"/>
      <c r="D14" s="85"/>
      <c r="E14" s="85"/>
      <c r="F14" s="86" t="str">
        <f>IFERROR(VLOOKUP(AJ14,'Banco de Dados'!$Q$3:$R$20,2,FALSE),"")</f>
        <v/>
      </c>
      <c r="G14" s="84"/>
      <c r="H14" s="84"/>
      <c r="I14" s="86" t="str">
        <f>IFERROR(VLOOKUP(AN14,'Banco de Dados'!$AD$3:$AJ$707,5,FALSE),"")</f>
        <v/>
      </c>
      <c r="J14" s="87" t="str">
        <f>IFERROR(VLOOKUP(AN14,'Banco de Dados'!$AD$3:$AJ$707,7,FALSE),"")</f>
        <v/>
      </c>
      <c r="K14" s="82"/>
      <c r="L14" s="83"/>
      <c r="M14" s="80" t="str">
        <f>IFERROR(VLOOKUP(AN14,'Banco de Dados'!$AD$3:$AJ$707,6,FALSE),"")</f>
        <v/>
      </c>
      <c r="N14" s="81">
        <f t="shared" si="0"/>
        <v>0</v>
      </c>
      <c r="O14" s="50"/>
      <c r="P14" s="50"/>
      <c r="Q14" s="50"/>
      <c r="R14" s="50"/>
      <c r="S14" s="50"/>
      <c r="T14" s="50"/>
      <c r="U14" s="50"/>
      <c r="V14" s="50"/>
      <c r="W14" s="50"/>
      <c r="X14" s="50"/>
      <c r="Y14" s="50"/>
      <c r="Z14" s="50"/>
      <c r="AA14" s="50"/>
      <c r="AB14" s="50"/>
      <c r="AH14" s="46" t="e">
        <f>VLOOKUP(C14,'Banco de Dados'!$A$3:$B$8,2,FALSE)</f>
        <v>#N/A</v>
      </c>
      <c r="AI14" s="46" t="e">
        <f>VLOOKUP(D14,'Banco de Dados'!$E$3:$F$42,2,FALSE)</f>
        <v>#N/A</v>
      </c>
      <c r="AJ14" s="46" t="e">
        <f>VLOOKUP(E14,'Banco de Dados'!$I$3:$J$900,2,FALSE)</f>
        <v>#N/A</v>
      </c>
      <c r="AK14" s="46" t="e">
        <f>VLOOKUP(E14,'Banco de Dados'!$I$3:$O$900,6,FALSE)</f>
        <v>#N/A</v>
      </c>
      <c r="AL14" s="46" t="e">
        <f>VLOOKUP(E14,'Banco de Dados'!$I$3:$O$900,7,FALSE)</f>
        <v>#N/A</v>
      </c>
      <c r="AM14" s="46" t="e">
        <f>VLOOKUP(E14,'Banco de Dados'!$I$3:$N$900,5,FALSE)</f>
        <v>#N/A</v>
      </c>
      <c r="AN14" s="46" t="e">
        <f t="shared" si="1"/>
        <v>#N/A</v>
      </c>
    </row>
    <row r="15" spans="1:40" x14ac:dyDescent="0.25">
      <c r="A15" s="88">
        <v>12</v>
      </c>
      <c r="B15" s="89" t="str">
        <f>IFERROR(VLOOKUP(E15,'Banco de Dados'!$I$3:$L$1000,4,FALSE),"")</f>
        <v/>
      </c>
      <c r="C15" s="85"/>
      <c r="D15" s="85"/>
      <c r="E15" s="85"/>
      <c r="F15" s="86" t="str">
        <f>IFERROR(VLOOKUP(AJ15,'Banco de Dados'!$Q$3:$R$20,2,FALSE),"")</f>
        <v/>
      </c>
      <c r="G15" s="84"/>
      <c r="H15" s="84"/>
      <c r="I15" s="86" t="str">
        <f>IFERROR(VLOOKUP(AN15,'Banco de Dados'!$AD$3:$AJ$707,5,FALSE),"")</f>
        <v/>
      </c>
      <c r="J15" s="87" t="str">
        <f>IFERROR(VLOOKUP(AN15,'Banco de Dados'!$AD$3:$AJ$707,7,FALSE),"")</f>
        <v/>
      </c>
      <c r="K15" s="82"/>
      <c r="L15" s="83"/>
      <c r="M15" s="80" t="str">
        <f>IFERROR(VLOOKUP(AN15,'Banco de Dados'!$AD$3:$AJ$707,6,FALSE),"")</f>
        <v/>
      </c>
      <c r="N15" s="81">
        <f t="shared" si="0"/>
        <v>0</v>
      </c>
      <c r="O15" s="50"/>
      <c r="P15" s="50"/>
      <c r="Q15" s="50"/>
      <c r="R15" s="50"/>
      <c r="S15" s="50"/>
      <c r="T15" s="50"/>
      <c r="U15" s="50"/>
      <c r="V15" s="50"/>
      <c r="W15" s="50"/>
      <c r="X15" s="50"/>
      <c r="Y15" s="50"/>
      <c r="Z15" s="50"/>
      <c r="AA15" s="50"/>
      <c r="AB15" s="50"/>
      <c r="AH15" s="46" t="e">
        <f>VLOOKUP(C15,'Banco de Dados'!$A$3:$B$8,2,FALSE)</f>
        <v>#N/A</v>
      </c>
      <c r="AI15" s="46" t="e">
        <f>VLOOKUP(D15,'Banco de Dados'!$E$3:$F$42,2,FALSE)</f>
        <v>#N/A</v>
      </c>
      <c r="AJ15" s="46" t="e">
        <f>VLOOKUP(E15,'Banco de Dados'!$I$3:$J$900,2,FALSE)</f>
        <v>#N/A</v>
      </c>
      <c r="AK15" s="46" t="e">
        <f>VLOOKUP(E15,'Banco de Dados'!$I$3:$O$900,6,FALSE)</f>
        <v>#N/A</v>
      </c>
      <c r="AL15" s="46" t="e">
        <f>VLOOKUP(E15,'Banco de Dados'!$I$3:$O$900,7,FALSE)</f>
        <v>#N/A</v>
      </c>
      <c r="AM15" s="46" t="e">
        <f>VLOOKUP(E15,'Banco de Dados'!$I$3:$N$900,5,FALSE)</f>
        <v>#N/A</v>
      </c>
      <c r="AN15" s="46" t="e">
        <f t="shared" si="1"/>
        <v>#N/A</v>
      </c>
    </row>
    <row r="16" spans="1:40" x14ac:dyDescent="0.25">
      <c r="A16" s="88">
        <v>13</v>
      </c>
      <c r="B16" s="89" t="str">
        <f>IFERROR(VLOOKUP(E16,'Banco de Dados'!$I$3:$L$1000,4,FALSE),"")</f>
        <v/>
      </c>
      <c r="C16" s="85"/>
      <c r="D16" s="85"/>
      <c r="E16" s="85"/>
      <c r="F16" s="86" t="str">
        <f>IFERROR(VLOOKUP(AJ16,'Banco de Dados'!$Q$3:$R$20,2,FALSE),"")</f>
        <v/>
      </c>
      <c r="G16" s="84"/>
      <c r="H16" s="84"/>
      <c r="I16" s="86" t="str">
        <f>IFERROR(VLOOKUP(AN16,'Banco de Dados'!$AD$3:$AJ$707,5,FALSE),"")</f>
        <v/>
      </c>
      <c r="J16" s="87" t="str">
        <f>IFERROR(VLOOKUP(AN16,'Banco de Dados'!$AD$3:$AJ$707,7,FALSE),"")</f>
        <v/>
      </c>
      <c r="K16" s="82"/>
      <c r="L16" s="83"/>
      <c r="M16" s="80" t="str">
        <f>IFERROR(VLOOKUP(AN16,'Banco de Dados'!$AD$3:$AJ$707,6,FALSE),"")</f>
        <v/>
      </c>
      <c r="N16" s="81">
        <f t="shared" si="0"/>
        <v>0</v>
      </c>
      <c r="O16" s="50"/>
      <c r="P16" s="50"/>
      <c r="Q16" s="50"/>
      <c r="R16" s="50"/>
      <c r="S16" s="50"/>
      <c r="T16" s="50"/>
      <c r="U16" s="50"/>
      <c r="V16" s="50"/>
      <c r="W16" s="50"/>
      <c r="X16" s="50"/>
      <c r="Y16" s="50"/>
      <c r="Z16" s="50"/>
      <c r="AA16" s="50"/>
      <c r="AB16" s="50"/>
      <c r="AH16" s="46" t="e">
        <f>VLOOKUP(C16,'Banco de Dados'!$A$3:$B$8,2,FALSE)</f>
        <v>#N/A</v>
      </c>
      <c r="AI16" s="46" t="e">
        <f>VLOOKUP(D16,'Banco de Dados'!$E$3:$F$42,2,FALSE)</f>
        <v>#N/A</v>
      </c>
      <c r="AJ16" s="46" t="e">
        <f>VLOOKUP(E16,'Banco de Dados'!$I$3:$J$900,2,FALSE)</f>
        <v>#N/A</v>
      </c>
      <c r="AK16" s="46" t="e">
        <f>VLOOKUP(E16,'Banco de Dados'!$I$3:$O$900,6,FALSE)</f>
        <v>#N/A</v>
      </c>
      <c r="AL16" s="46" t="e">
        <f>VLOOKUP(E16,'Banco de Dados'!$I$3:$O$900,7,FALSE)</f>
        <v>#N/A</v>
      </c>
      <c r="AM16" s="46" t="e">
        <f>VLOOKUP(E16,'Banco de Dados'!$I$3:$N$900,5,FALSE)</f>
        <v>#N/A</v>
      </c>
      <c r="AN16" s="46" t="e">
        <f t="shared" si="1"/>
        <v>#N/A</v>
      </c>
    </row>
    <row r="17" spans="1:40" x14ac:dyDescent="0.25">
      <c r="A17" s="88">
        <v>14</v>
      </c>
      <c r="B17" s="89" t="str">
        <f>IFERROR(VLOOKUP(E17,'Banco de Dados'!$I$3:$L$1000,4,FALSE),"")</f>
        <v/>
      </c>
      <c r="C17" s="85"/>
      <c r="D17" s="85"/>
      <c r="E17" s="85"/>
      <c r="F17" s="86" t="str">
        <f>IFERROR(VLOOKUP(AJ17,'Banco de Dados'!$Q$3:$R$20,2,FALSE),"")</f>
        <v/>
      </c>
      <c r="G17" s="84"/>
      <c r="H17" s="84"/>
      <c r="I17" s="86" t="str">
        <f>IFERROR(VLOOKUP(AN17,'Banco de Dados'!$AD$3:$AJ$707,5,FALSE),"")</f>
        <v/>
      </c>
      <c r="J17" s="87" t="str">
        <f>IFERROR(VLOOKUP(AN17,'Banco de Dados'!$AD$3:$AJ$707,7,FALSE),"")</f>
        <v/>
      </c>
      <c r="K17" s="82"/>
      <c r="L17" s="83"/>
      <c r="M17" s="80" t="str">
        <f>IFERROR(VLOOKUP(AN17,'Banco de Dados'!$AD$3:$AJ$707,6,FALSE),"")</f>
        <v/>
      </c>
      <c r="N17" s="81">
        <f t="shared" si="0"/>
        <v>0</v>
      </c>
      <c r="O17" s="50"/>
      <c r="P17" s="50"/>
      <c r="Q17" s="50"/>
      <c r="R17" s="50"/>
      <c r="S17" s="50"/>
      <c r="T17" s="50"/>
      <c r="U17" s="50"/>
      <c r="V17" s="50"/>
      <c r="W17" s="50"/>
      <c r="X17" s="50"/>
      <c r="Y17" s="50"/>
      <c r="Z17" s="50"/>
      <c r="AA17" s="50"/>
      <c r="AB17" s="50"/>
      <c r="AH17" s="46" t="e">
        <f>VLOOKUP(C17,'Banco de Dados'!$A$3:$B$8,2,FALSE)</f>
        <v>#N/A</v>
      </c>
      <c r="AI17" s="46" t="e">
        <f>VLOOKUP(D17,'Banco de Dados'!$E$3:$F$42,2,FALSE)</f>
        <v>#N/A</v>
      </c>
      <c r="AJ17" s="46" t="e">
        <f>VLOOKUP(E17,'Banco de Dados'!$I$3:$J$900,2,FALSE)</f>
        <v>#N/A</v>
      </c>
      <c r="AK17" s="46" t="e">
        <f>VLOOKUP(E17,'Banco de Dados'!$I$3:$O$900,6,FALSE)</f>
        <v>#N/A</v>
      </c>
      <c r="AL17" s="46" t="e">
        <f>VLOOKUP(E17,'Banco de Dados'!$I$3:$O$900,7,FALSE)</f>
        <v>#N/A</v>
      </c>
      <c r="AM17" s="46" t="e">
        <f>VLOOKUP(E17,'Banco de Dados'!$I$3:$N$900,5,FALSE)</f>
        <v>#N/A</v>
      </c>
      <c r="AN17" s="46" t="e">
        <f t="shared" si="1"/>
        <v>#N/A</v>
      </c>
    </row>
    <row r="18" spans="1:40" x14ac:dyDescent="0.25">
      <c r="A18" s="88">
        <v>15</v>
      </c>
      <c r="B18" s="89" t="str">
        <f>IFERROR(VLOOKUP(E18,'Banco de Dados'!$I$3:$L$1000,4,FALSE),"")</f>
        <v/>
      </c>
      <c r="C18" s="85"/>
      <c r="D18" s="85"/>
      <c r="E18" s="85"/>
      <c r="F18" s="86" t="str">
        <f>IFERROR(VLOOKUP(AJ18,'Banco de Dados'!$Q$3:$R$20,2,FALSE),"")</f>
        <v/>
      </c>
      <c r="G18" s="84"/>
      <c r="H18" s="84"/>
      <c r="I18" s="86" t="str">
        <f>IFERROR(VLOOKUP(AN18,'Banco de Dados'!$AD$3:$AJ$707,5,FALSE),"")</f>
        <v/>
      </c>
      <c r="J18" s="87" t="str">
        <f>IFERROR(VLOOKUP(AN18,'Banco de Dados'!$AD$3:$AJ$707,7,FALSE),"")</f>
        <v/>
      </c>
      <c r="K18" s="82"/>
      <c r="L18" s="83"/>
      <c r="M18" s="80" t="str">
        <f>IFERROR(VLOOKUP(AN18,'Banco de Dados'!$AD$3:$AJ$707,6,FALSE),"")</f>
        <v/>
      </c>
      <c r="N18" s="81">
        <f t="shared" si="0"/>
        <v>0</v>
      </c>
      <c r="O18" s="50"/>
      <c r="P18" s="50"/>
      <c r="Q18" s="50"/>
      <c r="R18" s="50"/>
      <c r="S18" s="50"/>
      <c r="T18" s="50"/>
      <c r="U18" s="50"/>
      <c r="V18" s="50"/>
      <c r="W18" s="50"/>
      <c r="X18" s="50"/>
      <c r="Y18" s="50"/>
      <c r="Z18" s="50"/>
      <c r="AA18" s="50"/>
      <c r="AB18" s="50"/>
      <c r="AH18" s="46" t="e">
        <f>VLOOKUP(C18,'Banco de Dados'!$A$3:$B$8,2,FALSE)</f>
        <v>#N/A</v>
      </c>
      <c r="AI18" s="46" t="e">
        <f>VLOOKUP(D18,'Banco de Dados'!$E$3:$F$42,2,FALSE)</f>
        <v>#N/A</v>
      </c>
      <c r="AJ18" s="46" t="e">
        <f>VLOOKUP(E18,'Banco de Dados'!$I$3:$J$900,2,FALSE)</f>
        <v>#N/A</v>
      </c>
      <c r="AK18" s="46" t="e">
        <f>VLOOKUP(E18,'Banco de Dados'!$I$3:$O$900,6,FALSE)</f>
        <v>#N/A</v>
      </c>
      <c r="AL18" s="46" t="e">
        <f>VLOOKUP(E18,'Banco de Dados'!$I$3:$O$900,7,FALSE)</f>
        <v>#N/A</v>
      </c>
      <c r="AM18" s="46" t="e">
        <f>VLOOKUP(E18,'Banco de Dados'!$I$3:$N$900,5,FALSE)</f>
        <v>#N/A</v>
      </c>
      <c r="AN18" s="46" t="e">
        <f t="shared" si="1"/>
        <v>#N/A</v>
      </c>
    </row>
    <row r="19" spans="1:40" x14ac:dyDescent="0.25">
      <c r="A19" s="88">
        <v>16</v>
      </c>
      <c r="B19" s="89" t="str">
        <f>IFERROR(VLOOKUP(E19,'Banco de Dados'!$I$3:$L$1000,4,FALSE),"")</f>
        <v/>
      </c>
      <c r="C19" s="85"/>
      <c r="D19" s="85"/>
      <c r="E19" s="85"/>
      <c r="F19" s="86" t="str">
        <f>IFERROR(VLOOKUP(AJ19,'Banco de Dados'!$Q$3:$R$20,2,FALSE),"")</f>
        <v/>
      </c>
      <c r="G19" s="84"/>
      <c r="H19" s="84"/>
      <c r="I19" s="86" t="str">
        <f>IFERROR(VLOOKUP(AN19,'Banco de Dados'!$AD$3:$AJ$707,5,FALSE),"")</f>
        <v/>
      </c>
      <c r="J19" s="87" t="str">
        <f>IFERROR(VLOOKUP(AN19,'Banco de Dados'!$AD$3:$AJ$707,7,FALSE),"")</f>
        <v/>
      </c>
      <c r="K19" s="82"/>
      <c r="L19" s="83"/>
      <c r="M19" s="80" t="str">
        <f>IFERROR(VLOOKUP(AN19,'Banco de Dados'!$AD$3:$AJ$707,6,FALSE),"")</f>
        <v/>
      </c>
      <c r="N19" s="81">
        <f t="shared" si="0"/>
        <v>0</v>
      </c>
      <c r="O19" s="50"/>
      <c r="P19" s="50"/>
      <c r="Q19" s="50"/>
      <c r="R19" s="50"/>
      <c r="S19" s="50"/>
      <c r="T19" s="50"/>
      <c r="U19" s="50"/>
      <c r="V19" s="50"/>
      <c r="W19" s="50"/>
      <c r="X19" s="50"/>
      <c r="Y19" s="50"/>
      <c r="Z19" s="50"/>
      <c r="AA19" s="50"/>
      <c r="AB19" s="50"/>
      <c r="AH19" s="46" t="e">
        <f>VLOOKUP(C19,'Banco de Dados'!$A$3:$B$8,2,FALSE)</f>
        <v>#N/A</v>
      </c>
      <c r="AI19" s="46" t="e">
        <f>VLOOKUP(D19,'Banco de Dados'!$E$3:$F$42,2,FALSE)</f>
        <v>#N/A</v>
      </c>
      <c r="AJ19" s="46" t="e">
        <f>VLOOKUP(E19,'Banco de Dados'!$I$3:$J$900,2,FALSE)</f>
        <v>#N/A</v>
      </c>
      <c r="AK19" s="46" t="e">
        <f>VLOOKUP(E19,'Banco de Dados'!$I$3:$O$900,6,FALSE)</f>
        <v>#N/A</v>
      </c>
      <c r="AL19" s="46" t="e">
        <f>VLOOKUP(E19,'Banco de Dados'!$I$3:$O$900,7,FALSE)</f>
        <v>#N/A</v>
      </c>
      <c r="AM19" s="46" t="e">
        <f>VLOOKUP(E19,'Banco de Dados'!$I$3:$N$900,5,FALSE)</f>
        <v>#N/A</v>
      </c>
      <c r="AN19" s="46" t="e">
        <f t="shared" si="1"/>
        <v>#N/A</v>
      </c>
    </row>
    <row r="20" spans="1:40" x14ac:dyDescent="0.25">
      <c r="A20" s="88">
        <v>17</v>
      </c>
      <c r="B20" s="89" t="str">
        <f>IFERROR(VLOOKUP(E20,'Banco de Dados'!$I$3:$L$1000,4,FALSE),"")</f>
        <v/>
      </c>
      <c r="C20" s="85"/>
      <c r="D20" s="85"/>
      <c r="E20" s="85"/>
      <c r="F20" s="86" t="str">
        <f>IFERROR(VLOOKUP(AJ20,'Banco de Dados'!$Q$3:$R$20,2,FALSE),"")</f>
        <v/>
      </c>
      <c r="G20" s="84"/>
      <c r="H20" s="84"/>
      <c r="I20" s="86" t="str">
        <f>IFERROR(VLOOKUP(AN20,'Banco de Dados'!$AD$3:$AJ$707,5,FALSE),"")</f>
        <v/>
      </c>
      <c r="J20" s="87" t="str">
        <f>IFERROR(VLOOKUP(AN20,'Banco de Dados'!$AD$3:$AJ$707,7,FALSE),"")</f>
        <v/>
      </c>
      <c r="K20" s="82"/>
      <c r="L20" s="83"/>
      <c r="M20" s="80" t="str">
        <f>IFERROR(VLOOKUP(AN20,'Banco de Dados'!$AD$3:$AJ$707,6,FALSE),"")</f>
        <v/>
      </c>
      <c r="N20" s="81">
        <f t="shared" si="0"/>
        <v>0</v>
      </c>
      <c r="O20" s="50"/>
      <c r="P20" s="50"/>
      <c r="Q20" s="50"/>
      <c r="R20" s="50"/>
      <c r="S20" s="50"/>
      <c r="T20" s="50"/>
      <c r="U20" s="50"/>
      <c r="V20" s="50"/>
      <c r="W20" s="50"/>
      <c r="X20" s="50"/>
      <c r="Y20" s="50"/>
      <c r="Z20" s="50"/>
      <c r="AA20" s="50"/>
      <c r="AB20" s="50"/>
      <c r="AH20" s="46" t="e">
        <f>VLOOKUP(C20,'Banco de Dados'!$A$3:$B$8,2,FALSE)</f>
        <v>#N/A</v>
      </c>
      <c r="AI20" s="46" t="e">
        <f>VLOOKUP(D20,'Banco de Dados'!$E$3:$F$42,2,FALSE)</f>
        <v>#N/A</v>
      </c>
      <c r="AJ20" s="46" t="e">
        <f>VLOOKUP(E20,'Banco de Dados'!$I$3:$J$900,2,FALSE)</f>
        <v>#N/A</v>
      </c>
      <c r="AK20" s="46" t="e">
        <f>VLOOKUP(E20,'Banco de Dados'!$I$3:$O$900,6,FALSE)</f>
        <v>#N/A</v>
      </c>
      <c r="AL20" s="46" t="e">
        <f>VLOOKUP(E20,'Banco de Dados'!$I$3:$O$900,7,FALSE)</f>
        <v>#N/A</v>
      </c>
      <c r="AM20" s="46" t="e">
        <f>VLOOKUP(E20,'Banco de Dados'!$I$3:$N$900,5,FALSE)</f>
        <v>#N/A</v>
      </c>
      <c r="AN20" s="46" t="e">
        <f t="shared" si="1"/>
        <v>#N/A</v>
      </c>
    </row>
    <row r="21" spans="1:40" x14ac:dyDescent="0.25">
      <c r="A21" s="88">
        <v>18</v>
      </c>
      <c r="B21" s="89" t="str">
        <f>IFERROR(VLOOKUP(E21,'Banco de Dados'!$I$3:$L$1000,4,FALSE),"")</f>
        <v/>
      </c>
      <c r="C21" s="85"/>
      <c r="D21" s="85"/>
      <c r="E21" s="85"/>
      <c r="F21" s="86" t="str">
        <f>IFERROR(VLOOKUP(AJ21,'Banco de Dados'!$Q$3:$R$20,2,FALSE),"")</f>
        <v/>
      </c>
      <c r="G21" s="84"/>
      <c r="H21" s="84"/>
      <c r="I21" s="86" t="str">
        <f>IFERROR(VLOOKUP(AN21,'Banco de Dados'!$AD$3:$AJ$707,5,FALSE),"")</f>
        <v/>
      </c>
      <c r="J21" s="87" t="str">
        <f>IFERROR(VLOOKUP(AN21,'Banco de Dados'!$AD$3:$AJ$707,7,FALSE),"")</f>
        <v/>
      </c>
      <c r="K21" s="82"/>
      <c r="L21" s="83"/>
      <c r="M21" s="80" t="str">
        <f>IFERROR(VLOOKUP(AN21,'Banco de Dados'!$AD$3:$AJ$707,6,FALSE),"")</f>
        <v/>
      </c>
      <c r="N21" s="81">
        <f t="shared" si="0"/>
        <v>0</v>
      </c>
      <c r="O21" s="50"/>
      <c r="P21" s="50"/>
      <c r="Q21" s="50"/>
      <c r="R21" s="50"/>
      <c r="S21" s="50"/>
      <c r="T21" s="50"/>
      <c r="U21" s="50"/>
      <c r="V21" s="50"/>
      <c r="W21" s="50"/>
      <c r="X21" s="50"/>
      <c r="Y21" s="50"/>
      <c r="Z21" s="50"/>
      <c r="AA21" s="50"/>
      <c r="AB21" s="50"/>
      <c r="AH21" s="46" t="e">
        <f>VLOOKUP(C21,'Banco de Dados'!$A$3:$B$8,2,FALSE)</f>
        <v>#N/A</v>
      </c>
      <c r="AI21" s="46" t="e">
        <f>VLOOKUP(D21,'Banco de Dados'!$E$3:$F$42,2,FALSE)</f>
        <v>#N/A</v>
      </c>
      <c r="AJ21" s="46" t="e">
        <f>VLOOKUP(E21,'Banco de Dados'!$I$3:$J$900,2,FALSE)</f>
        <v>#N/A</v>
      </c>
      <c r="AK21" s="46" t="e">
        <f>VLOOKUP(E21,'Banco de Dados'!$I$3:$O$900,6,FALSE)</f>
        <v>#N/A</v>
      </c>
      <c r="AL21" s="46" t="e">
        <f>VLOOKUP(E21,'Banco de Dados'!$I$3:$O$900,7,FALSE)</f>
        <v>#N/A</v>
      </c>
      <c r="AM21" s="46" t="e">
        <f>VLOOKUP(E21,'Banco de Dados'!$I$3:$N$900,5,FALSE)</f>
        <v>#N/A</v>
      </c>
      <c r="AN21" s="46" t="e">
        <f t="shared" si="1"/>
        <v>#N/A</v>
      </c>
    </row>
    <row r="22" spans="1:40" x14ac:dyDescent="0.25">
      <c r="A22" s="88">
        <v>19</v>
      </c>
      <c r="B22" s="89" t="str">
        <f>IFERROR(VLOOKUP(E22,'Banco de Dados'!$I$3:$L$1000,4,FALSE),"")</f>
        <v/>
      </c>
      <c r="C22" s="85"/>
      <c r="D22" s="85"/>
      <c r="E22" s="85"/>
      <c r="F22" s="86" t="str">
        <f>IFERROR(VLOOKUP(AJ22,'Banco de Dados'!$Q$3:$R$20,2,FALSE),"")</f>
        <v/>
      </c>
      <c r="G22" s="84"/>
      <c r="H22" s="84"/>
      <c r="I22" s="86" t="str">
        <f>IFERROR(VLOOKUP(AN22,'Banco de Dados'!$AD$3:$AJ$707,5,FALSE),"")</f>
        <v/>
      </c>
      <c r="J22" s="87" t="str">
        <f>IFERROR(VLOOKUP(AN22,'Banco de Dados'!$AD$3:$AJ$707,7,FALSE),"")</f>
        <v/>
      </c>
      <c r="K22" s="82"/>
      <c r="L22" s="83"/>
      <c r="M22" s="80" t="str">
        <f>IFERROR(VLOOKUP(AN22,'Banco de Dados'!$AD$3:$AJ$707,6,FALSE),"")</f>
        <v/>
      </c>
      <c r="N22" s="81">
        <f t="shared" si="0"/>
        <v>0</v>
      </c>
      <c r="O22" s="50"/>
      <c r="P22" s="50"/>
      <c r="Q22" s="50"/>
      <c r="R22" s="50"/>
      <c r="S22" s="50"/>
      <c r="T22" s="50"/>
      <c r="U22" s="50"/>
      <c r="V22" s="50"/>
      <c r="W22" s="50"/>
      <c r="X22" s="50"/>
      <c r="Y22" s="50"/>
      <c r="Z22" s="50"/>
      <c r="AA22" s="50"/>
      <c r="AB22" s="50"/>
      <c r="AH22" s="46" t="e">
        <f>VLOOKUP(C22,'Banco de Dados'!$A$3:$B$8,2,FALSE)</f>
        <v>#N/A</v>
      </c>
      <c r="AI22" s="46" t="e">
        <f>VLOOKUP(D22,'Banco de Dados'!$E$3:$F$42,2,FALSE)</f>
        <v>#N/A</v>
      </c>
      <c r="AJ22" s="46" t="e">
        <f>VLOOKUP(E22,'Banco de Dados'!$I$3:$J$900,2,FALSE)</f>
        <v>#N/A</v>
      </c>
      <c r="AK22" s="46" t="e">
        <f>VLOOKUP(E22,'Banco de Dados'!$I$3:$O$900,6,FALSE)</f>
        <v>#N/A</v>
      </c>
      <c r="AL22" s="46" t="e">
        <f>VLOOKUP(E22,'Banco de Dados'!$I$3:$O$900,7,FALSE)</f>
        <v>#N/A</v>
      </c>
      <c r="AM22" s="46" t="e">
        <f>VLOOKUP(E22,'Banco de Dados'!$I$3:$N$900,5,FALSE)</f>
        <v>#N/A</v>
      </c>
      <c r="AN22" s="46" t="e">
        <f t="shared" si="1"/>
        <v>#N/A</v>
      </c>
    </row>
    <row r="23" spans="1:40" x14ac:dyDescent="0.25">
      <c r="A23" s="88">
        <v>20</v>
      </c>
      <c r="B23" s="89" t="str">
        <f>IFERROR(VLOOKUP(E23,'Banco de Dados'!$I$3:$L$1000,4,FALSE),"")</f>
        <v/>
      </c>
      <c r="C23" s="85"/>
      <c r="D23" s="85"/>
      <c r="E23" s="85"/>
      <c r="F23" s="86" t="str">
        <f>IFERROR(VLOOKUP(AJ23,'Banco de Dados'!$Q$3:$R$20,2,FALSE),"")</f>
        <v/>
      </c>
      <c r="G23" s="84"/>
      <c r="H23" s="84"/>
      <c r="I23" s="86" t="str">
        <f>IFERROR(VLOOKUP(AN23,'Banco de Dados'!$AD$3:$AJ$707,5,FALSE),"")</f>
        <v/>
      </c>
      <c r="J23" s="87" t="str">
        <f>IFERROR(VLOOKUP(AN23,'Banco de Dados'!$AD$3:$AJ$707,7,FALSE),"")</f>
        <v/>
      </c>
      <c r="K23" s="82"/>
      <c r="L23" s="83"/>
      <c r="M23" s="80" t="str">
        <f>IFERROR(VLOOKUP(AN23,'Banco de Dados'!$AD$3:$AJ$707,6,FALSE),"")</f>
        <v/>
      </c>
      <c r="N23" s="81">
        <f t="shared" si="0"/>
        <v>0</v>
      </c>
      <c r="O23" s="50"/>
      <c r="P23" s="50"/>
      <c r="Q23" s="50"/>
      <c r="R23" s="50"/>
      <c r="S23" s="50"/>
      <c r="T23" s="50"/>
      <c r="U23" s="50"/>
      <c r="V23" s="50"/>
      <c r="W23" s="50"/>
      <c r="X23" s="50"/>
      <c r="Y23" s="50"/>
      <c r="Z23" s="50"/>
      <c r="AA23" s="50"/>
      <c r="AB23" s="50"/>
      <c r="AH23" s="46" t="e">
        <f>VLOOKUP(C23,'Banco de Dados'!$A$3:$B$8,2,FALSE)</f>
        <v>#N/A</v>
      </c>
      <c r="AI23" s="46" t="e">
        <f>VLOOKUP(D23,'Banco de Dados'!$E$3:$F$42,2,FALSE)</f>
        <v>#N/A</v>
      </c>
      <c r="AJ23" s="46" t="e">
        <f>VLOOKUP(E23,'Banco de Dados'!$I$3:$J$900,2,FALSE)</f>
        <v>#N/A</v>
      </c>
      <c r="AK23" s="46" t="e">
        <f>VLOOKUP(E23,'Banco de Dados'!$I$3:$O$900,6,FALSE)</f>
        <v>#N/A</v>
      </c>
      <c r="AL23" s="46" t="e">
        <f>VLOOKUP(E23,'Banco de Dados'!$I$3:$O$900,7,FALSE)</f>
        <v>#N/A</v>
      </c>
      <c r="AM23" s="46" t="e">
        <f>VLOOKUP(E23,'Banco de Dados'!$I$3:$N$900,5,FALSE)</f>
        <v>#N/A</v>
      </c>
      <c r="AN23" s="46" t="e">
        <f t="shared" si="1"/>
        <v>#N/A</v>
      </c>
    </row>
    <row r="24" spans="1:40" x14ac:dyDescent="0.25">
      <c r="A24" s="88">
        <v>21</v>
      </c>
      <c r="B24" s="89" t="str">
        <f>IFERROR(VLOOKUP(E24,'Banco de Dados'!$I$3:$L$1000,4,FALSE),"")</f>
        <v/>
      </c>
      <c r="C24" s="85"/>
      <c r="D24" s="85"/>
      <c r="E24" s="85"/>
      <c r="F24" s="86" t="str">
        <f>IFERROR(VLOOKUP(AJ24,'Banco de Dados'!$Q$3:$R$20,2,FALSE),"")</f>
        <v/>
      </c>
      <c r="G24" s="84"/>
      <c r="H24" s="84"/>
      <c r="I24" s="86" t="str">
        <f>IFERROR(VLOOKUP(AN24,'Banco de Dados'!$AD$3:$AJ$707,5,FALSE),"")</f>
        <v/>
      </c>
      <c r="J24" s="87" t="str">
        <f>IFERROR(VLOOKUP(AN24,'Banco de Dados'!$AD$3:$AJ$707,7,FALSE),"")</f>
        <v/>
      </c>
      <c r="K24" s="82"/>
      <c r="L24" s="83"/>
      <c r="M24" s="80" t="str">
        <f>IFERROR(VLOOKUP(AN24,'Banco de Dados'!$AD$3:$AJ$707,6,FALSE),"")</f>
        <v/>
      </c>
      <c r="N24" s="81">
        <f t="shared" si="0"/>
        <v>0</v>
      </c>
      <c r="O24" s="50"/>
      <c r="P24" s="50"/>
      <c r="Q24" s="50"/>
      <c r="R24" s="50"/>
      <c r="S24" s="50"/>
      <c r="T24" s="50"/>
      <c r="U24" s="50"/>
      <c r="V24" s="50"/>
      <c r="W24" s="50"/>
      <c r="X24" s="50"/>
      <c r="Y24" s="50"/>
      <c r="Z24" s="50"/>
      <c r="AA24" s="50"/>
      <c r="AB24" s="50"/>
      <c r="AH24" s="46" t="e">
        <f>VLOOKUP(C24,'Banco de Dados'!$A$3:$B$8,2,FALSE)</f>
        <v>#N/A</v>
      </c>
      <c r="AI24" s="46" t="e">
        <f>VLOOKUP(D24,'Banco de Dados'!$E$3:$F$42,2,FALSE)</f>
        <v>#N/A</v>
      </c>
      <c r="AJ24" s="46" t="e">
        <f>VLOOKUP(E24,'Banco de Dados'!$I$3:$J$900,2,FALSE)</f>
        <v>#N/A</v>
      </c>
      <c r="AK24" s="46" t="e">
        <f>VLOOKUP(E24,'Banco de Dados'!$I$3:$O$900,6,FALSE)</f>
        <v>#N/A</v>
      </c>
      <c r="AL24" s="46" t="e">
        <f>VLOOKUP(E24,'Banco de Dados'!$I$3:$O$900,7,FALSE)</f>
        <v>#N/A</v>
      </c>
      <c r="AM24" s="46" t="e">
        <f>VLOOKUP(E24,'Banco de Dados'!$I$3:$N$900,5,FALSE)</f>
        <v>#N/A</v>
      </c>
      <c r="AN24" s="46" t="e">
        <f t="shared" si="1"/>
        <v>#N/A</v>
      </c>
    </row>
    <row r="25" spans="1:40" x14ac:dyDescent="0.25">
      <c r="A25" s="88">
        <v>22</v>
      </c>
      <c r="B25" s="89" t="str">
        <f>IFERROR(VLOOKUP(E25,'Banco de Dados'!$I$3:$L$1000,4,FALSE),"")</f>
        <v/>
      </c>
      <c r="C25" s="85"/>
      <c r="D25" s="85"/>
      <c r="E25" s="85"/>
      <c r="F25" s="86" t="str">
        <f>IFERROR(VLOOKUP(AJ25,'Banco de Dados'!$Q$3:$R$20,2,FALSE),"")</f>
        <v/>
      </c>
      <c r="G25" s="84"/>
      <c r="H25" s="84"/>
      <c r="I25" s="86" t="str">
        <f>IFERROR(VLOOKUP(AN25,'Banco de Dados'!$AD$3:$AJ$707,5,FALSE),"")</f>
        <v/>
      </c>
      <c r="J25" s="87" t="str">
        <f>IFERROR(VLOOKUP(AN25,'Banco de Dados'!$AD$3:$AJ$707,7,FALSE),"")</f>
        <v/>
      </c>
      <c r="K25" s="82"/>
      <c r="L25" s="83"/>
      <c r="M25" s="80" t="str">
        <f>IFERROR(VLOOKUP(AN25,'Banco de Dados'!$AD$3:$AJ$707,6,FALSE),"")</f>
        <v/>
      </c>
      <c r="N25" s="81">
        <f t="shared" si="0"/>
        <v>0</v>
      </c>
      <c r="O25" s="50"/>
      <c r="P25" s="50"/>
      <c r="Q25" s="50"/>
      <c r="R25" s="50"/>
      <c r="S25" s="50"/>
      <c r="T25" s="50"/>
      <c r="U25" s="50"/>
      <c r="V25" s="50"/>
      <c r="W25" s="50"/>
      <c r="X25" s="50"/>
      <c r="Y25" s="50"/>
      <c r="Z25" s="50"/>
      <c r="AA25" s="50"/>
      <c r="AB25" s="50"/>
      <c r="AH25" s="46" t="e">
        <f>VLOOKUP(C25,'Banco de Dados'!$A$3:$B$8,2,FALSE)</f>
        <v>#N/A</v>
      </c>
      <c r="AI25" s="46" t="e">
        <f>VLOOKUP(D25,'Banco de Dados'!$E$3:$F$42,2,FALSE)</f>
        <v>#N/A</v>
      </c>
      <c r="AJ25" s="46" t="e">
        <f>VLOOKUP(E25,'Banco de Dados'!$I$3:$J$900,2,FALSE)</f>
        <v>#N/A</v>
      </c>
      <c r="AK25" s="46" t="e">
        <f>VLOOKUP(E25,'Banco de Dados'!$I$3:$O$900,6,FALSE)</f>
        <v>#N/A</v>
      </c>
      <c r="AL25" s="46" t="e">
        <f>VLOOKUP(E25,'Banco de Dados'!$I$3:$O$900,7,FALSE)</f>
        <v>#N/A</v>
      </c>
      <c r="AM25" s="46" t="e">
        <f>VLOOKUP(E25,'Banco de Dados'!$I$3:$N$900,5,FALSE)</f>
        <v>#N/A</v>
      </c>
      <c r="AN25" s="46" t="e">
        <f t="shared" si="1"/>
        <v>#N/A</v>
      </c>
    </row>
    <row r="26" spans="1:40" x14ac:dyDescent="0.25">
      <c r="A26" s="88">
        <v>23</v>
      </c>
      <c r="B26" s="89" t="str">
        <f>IFERROR(VLOOKUP(E26,'Banco de Dados'!$I$3:$L$1000,4,FALSE),"")</f>
        <v/>
      </c>
      <c r="C26" s="85"/>
      <c r="D26" s="85"/>
      <c r="E26" s="85"/>
      <c r="F26" s="86" t="str">
        <f>IFERROR(VLOOKUP(AJ26,'Banco de Dados'!$Q$3:$R$20,2,FALSE),"")</f>
        <v/>
      </c>
      <c r="G26" s="84"/>
      <c r="H26" s="84"/>
      <c r="I26" s="86" t="str">
        <f>IFERROR(VLOOKUP(AN26,'Banco de Dados'!$AD$3:$AJ$707,5,FALSE),"")</f>
        <v/>
      </c>
      <c r="J26" s="87" t="str">
        <f>IFERROR(VLOOKUP(AN26,'Banco de Dados'!$AD$3:$AJ$707,7,FALSE),"")</f>
        <v/>
      </c>
      <c r="K26" s="82"/>
      <c r="L26" s="83"/>
      <c r="M26" s="80" t="str">
        <f>IFERROR(VLOOKUP(AN26,'Banco de Dados'!$AD$3:$AJ$707,6,FALSE),"")</f>
        <v/>
      </c>
      <c r="N26" s="81">
        <f t="shared" si="0"/>
        <v>0</v>
      </c>
      <c r="O26" s="50"/>
      <c r="P26" s="50"/>
      <c r="Q26" s="50"/>
      <c r="R26" s="50"/>
      <c r="S26" s="50"/>
      <c r="T26" s="50"/>
      <c r="U26" s="50"/>
      <c r="V26" s="50"/>
      <c r="W26" s="50"/>
      <c r="X26" s="50"/>
      <c r="Y26" s="50"/>
      <c r="Z26" s="50"/>
      <c r="AA26" s="50"/>
      <c r="AB26" s="50"/>
      <c r="AH26" s="46" t="e">
        <f>VLOOKUP(C26,'Banco de Dados'!$A$3:$B$8,2,FALSE)</f>
        <v>#N/A</v>
      </c>
      <c r="AI26" s="46" t="e">
        <f>VLOOKUP(D26,'Banco de Dados'!$E$3:$F$42,2,FALSE)</f>
        <v>#N/A</v>
      </c>
      <c r="AJ26" s="46" t="e">
        <f>VLOOKUP(E26,'Banco de Dados'!$I$3:$J$900,2,FALSE)</f>
        <v>#N/A</v>
      </c>
      <c r="AK26" s="46" t="e">
        <f>VLOOKUP(E26,'Banco de Dados'!$I$3:$O$900,6,FALSE)</f>
        <v>#N/A</v>
      </c>
      <c r="AL26" s="46" t="e">
        <f>VLOOKUP(E26,'Banco de Dados'!$I$3:$O$900,7,FALSE)</f>
        <v>#N/A</v>
      </c>
      <c r="AM26" s="46" t="e">
        <f>VLOOKUP(E26,'Banco de Dados'!$I$3:$N$900,5,FALSE)</f>
        <v>#N/A</v>
      </c>
      <c r="AN26" s="46" t="e">
        <f t="shared" si="1"/>
        <v>#N/A</v>
      </c>
    </row>
    <row r="27" spans="1:40" x14ac:dyDescent="0.25">
      <c r="A27" s="88">
        <v>24</v>
      </c>
      <c r="B27" s="89" t="str">
        <f>IFERROR(VLOOKUP(E27,'Banco de Dados'!$I$3:$L$1000,4,FALSE),"")</f>
        <v/>
      </c>
      <c r="C27" s="85"/>
      <c r="D27" s="85"/>
      <c r="E27" s="85"/>
      <c r="F27" s="86" t="str">
        <f>IFERROR(VLOOKUP(AJ27,'Banco de Dados'!$Q$3:$R$20,2,FALSE),"")</f>
        <v/>
      </c>
      <c r="G27" s="84"/>
      <c r="H27" s="84"/>
      <c r="I27" s="86" t="str">
        <f>IFERROR(VLOOKUP(AN27,'Banco de Dados'!$AD$3:$AJ$707,5,FALSE),"")</f>
        <v/>
      </c>
      <c r="J27" s="87" t="str">
        <f>IFERROR(VLOOKUP(AN27,'Banco de Dados'!$AD$3:$AJ$707,7,FALSE),"")</f>
        <v/>
      </c>
      <c r="K27" s="82"/>
      <c r="L27" s="83"/>
      <c r="M27" s="80" t="str">
        <f>IFERROR(VLOOKUP(AN27,'Banco de Dados'!$AD$3:$AJ$707,6,FALSE),"")</f>
        <v/>
      </c>
      <c r="N27" s="81">
        <f t="shared" si="0"/>
        <v>0</v>
      </c>
      <c r="O27" s="50"/>
      <c r="P27" s="50"/>
      <c r="Q27" s="50"/>
      <c r="R27" s="50"/>
      <c r="S27" s="50"/>
      <c r="T27" s="50"/>
      <c r="U27" s="50"/>
      <c r="V27" s="50"/>
      <c r="W27" s="50"/>
      <c r="X27" s="50"/>
      <c r="Y27" s="50"/>
      <c r="Z27" s="50"/>
      <c r="AA27" s="50"/>
      <c r="AB27" s="50"/>
      <c r="AH27" s="46" t="e">
        <f>VLOOKUP(C27,'Banco de Dados'!$A$3:$B$8,2,FALSE)</f>
        <v>#N/A</v>
      </c>
      <c r="AI27" s="46" t="e">
        <f>VLOOKUP(D27,'Banco de Dados'!$E$3:$F$42,2,FALSE)</f>
        <v>#N/A</v>
      </c>
      <c r="AJ27" s="46" t="e">
        <f>VLOOKUP(E27,'Banco de Dados'!$I$3:$J$900,2,FALSE)</f>
        <v>#N/A</v>
      </c>
      <c r="AK27" s="46" t="e">
        <f>VLOOKUP(E27,'Banco de Dados'!$I$3:$O$900,6,FALSE)</f>
        <v>#N/A</v>
      </c>
      <c r="AL27" s="46" t="e">
        <f>VLOOKUP(E27,'Banco de Dados'!$I$3:$O$900,7,FALSE)</f>
        <v>#N/A</v>
      </c>
      <c r="AM27" s="46" t="e">
        <f>VLOOKUP(E27,'Banco de Dados'!$I$3:$N$900,5,FALSE)</f>
        <v>#N/A</v>
      </c>
      <c r="AN27" s="46" t="e">
        <f t="shared" si="1"/>
        <v>#N/A</v>
      </c>
    </row>
    <row r="28" spans="1:40" x14ac:dyDescent="0.25">
      <c r="A28" s="88">
        <v>25</v>
      </c>
      <c r="B28" s="89" t="str">
        <f>IFERROR(VLOOKUP(E28,'Banco de Dados'!$I$3:$L$1000,4,FALSE),"")</f>
        <v/>
      </c>
      <c r="C28" s="85"/>
      <c r="D28" s="85"/>
      <c r="E28" s="85"/>
      <c r="F28" s="86" t="str">
        <f>IFERROR(VLOOKUP(AJ28,'Banco de Dados'!$Q$3:$R$20,2,FALSE),"")</f>
        <v/>
      </c>
      <c r="G28" s="84"/>
      <c r="H28" s="84"/>
      <c r="I28" s="86" t="str">
        <f>IFERROR(VLOOKUP(AN28,'Banco de Dados'!$AD$3:$AJ$707,5,FALSE),"")</f>
        <v/>
      </c>
      <c r="J28" s="87" t="str">
        <f>IFERROR(VLOOKUP(AN28,'Banco de Dados'!$AD$3:$AJ$707,7,FALSE),"")</f>
        <v/>
      </c>
      <c r="K28" s="82"/>
      <c r="L28" s="83"/>
      <c r="M28" s="80" t="str">
        <f>IFERROR(VLOOKUP(AN28,'Banco de Dados'!$AD$3:$AJ$707,6,FALSE),"")</f>
        <v/>
      </c>
      <c r="N28" s="81">
        <f t="shared" si="0"/>
        <v>0</v>
      </c>
      <c r="O28" s="50"/>
      <c r="P28" s="50"/>
      <c r="Q28" s="50"/>
      <c r="R28" s="50"/>
      <c r="S28" s="50"/>
      <c r="T28" s="50"/>
      <c r="U28" s="50"/>
      <c r="V28" s="50"/>
      <c r="W28" s="50"/>
      <c r="X28" s="50"/>
      <c r="Y28" s="50"/>
      <c r="Z28" s="50"/>
      <c r="AA28" s="50"/>
      <c r="AB28" s="50"/>
      <c r="AH28" s="46" t="e">
        <f>VLOOKUP(C28,'Banco de Dados'!$A$3:$B$8,2,FALSE)</f>
        <v>#N/A</v>
      </c>
      <c r="AI28" s="46" t="e">
        <f>VLOOKUP(D28,'Banco de Dados'!$E$3:$F$42,2,FALSE)</f>
        <v>#N/A</v>
      </c>
      <c r="AJ28" s="46" t="e">
        <f>VLOOKUP(E28,'Banco de Dados'!$I$3:$J$900,2,FALSE)</f>
        <v>#N/A</v>
      </c>
      <c r="AK28" s="46" t="e">
        <f>VLOOKUP(E28,'Banco de Dados'!$I$3:$O$900,6,FALSE)</f>
        <v>#N/A</v>
      </c>
      <c r="AL28" s="46" t="e">
        <f>VLOOKUP(E28,'Banco de Dados'!$I$3:$O$900,7,FALSE)</f>
        <v>#N/A</v>
      </c>
      <c r="AM28" s="46" t="e">
        <f>VLOOKUP(E28,'Banco de Dados'!$I$3:$N$900,5,FALSE)</f>
        <v>#N/A</v>
      </c>
      <c r="AN28" s="46" t="e">
        <f t="shared" si="1"/>
        <v>#N/A</v>
      </c>
    </row>
    <row r="29" spans="1:40" x14ac:dyDescent="0.25">
      <c r="A29" s="88">
        <v>26</v>
      </c>
      <c r="B29" s="89" t="str">
        <f>IFERROR(VLOOKUP(E29,'Banco de Dados'!$I$3:$L$1000,4,FALSE),"")</f>
        <v/>
      </c>
      <c r="C29" s="85"/>
      <c r="D29" s="85"/>
      <c r="E29" s="85"/>
      <c r="F29" s="86" t="str">
        <f>IFERROR(VLOOKUP(AJ29,'Banco de Dados'!$Q$3:$R$20,2,FALSE),"")</f>
        <v/>
      </c>
      <c r="G29" s="84"/>
      <c r="H29" s="84"/>
      <c r="I29" s="86" t="str">
        <f>IFERROR(VLOOKUP(AN29,'Banco de Dados'!$AD$3:$AJ$707,5,FALSE),"")</f>
        <v/>
      </c>
      <c r="J29" s="87" t="str">
        <f>IFERROR(VLOOKUP(AN29,'Banco de Dados'!$AD$3:$AJ$707,7,FALSE),"")</f>
        <v/>
      </c>
      <c r="K29" s="82"/>
      <c r="L29" s="83"/>
      <c r="M29" s="80" t="str">
        <f>IFERROR(VLOOKUP(AN29,'Banco de Dados'!$AD$3:$AJ$707,6,FALSE),"")</f>
        <v/>
      </c>
      <c r="N29" s="81">
        <f t="shared" si="0"/>
        <v>0</v>
      </c>
      <c r="O29" s="50"/>
      <c r="P29" s="50"/>
      <c r="Q29" s="50"/>
      <c r="R29" s="50"/>
      <c r="S29" s="50"/>
      <c r="T29" s="50"/>
      <c r="U29" s="50"/>
      <c r="V29" s="50"/>
      <c r="W29" s="50"/>
      <c r="X29" s="50"/>
      <c r="Y29" s="50"/>
      <c r="Z29" s="50"/>
      <c r="AA29" s="50"/>
      <c r="AB29" s="50"/>
      <c r="AH29" s="46" t="e">
        <f>VLOOKUP(C29,'Banco de Dados'!$A$3:$B$8,2,FALSE)</f>
        <v>#N/A</v>
      </c>
      <c r="AI29" s="46" t="e">
        <f>VLOOKUP(D29,'Banco de Dados'!$E$3:$F$42,2,FALSE)</f>
        <v>#N/A</v>
      </c>
      <c r="AJ29" s="46" t="e">
        <f>VLOOKUP(E29,'Banco de Dados'!$I$3:$J$900,2,FALSE)</f>
        <v>#N/A</v>
      </c>
      <c r="AK29" s="46" t="e">
        <f>VLOOKUP(E29,'Banco de Dados'!$I$3:$O$900,6,FALSE)</f>
        <v>#N/A</v>
      </c>
      <c r="AL29" s="46" t="e">
        <f>VLOOKUP(E29,'Banco de Dados'!$I$3:$O$900,7,FALSE)</f>
        <v>#N/A</v>
      </c>
      <c r="AM29" s="46" t="e">
        <f>VLOOKUP(E29,'Banco de Dados'!$I$3:$N$900,5,FALSE)</f>
        <v>#N/A</v>
      </c>
      <c r="AN29" s="46" t="e">
        <f t="shared" si="1"/>
        <v>#N/A</v>
      </c>
    </row>
    <row r="30" spans="1:40" x14ac:dyDescent="0.25">
      <c r="A30" s="88">
        <v>27</v>
      </c>
      <c r="B30" s="89" t="str">
        <f>IFERROR(VLOOKUP(E30,'Banco de Dados'!$I$3:$L$1000,4,FALSE),"")</f>
        <v/>
      </c>
      <c r="C30" s="85"/>
      <c r="D30" s="85"/>
      <c r="E30" s="85"/>
      <c r="F30" s="86" t="str">
        <f>IFERROR(VLOOKUP(AJ30,'Banco de Dados'!$Q$3:$R$20,2,FALSE),"")</f>
        <v/>
      </c>
      <c r="G30" s="84"/>
      <c r="H30" s="84"/>
      <c r="I30" s="86" t="str">
        <f>IFERROR(VLOOKUP(AN30,'Banco de Dados'!$AD$3:$AJ$707,5,FALSE),"")</f>
        <v/>
      </c>
      <c r="J30" s="87" t="str">
        <f>IFERROR(VLOOKUP(AN30,'Banco de Dados'!$AD$3:$AJ$707,7,FALSE),"")</f>
        <v/>
      </c>
      <c r="K30" s="82"/>
      <c r="L30" s="83"/>
      <c r="M30" s="80" t="str">
        <f>IFERROR(VLOOKUP(AN30,'Banco de Dados'!$AD$3:$AJ$707,6,FALSE),"")</f>
        <v/>
      </c>
      <c r="N30" s="81">
        <f t="shared" si="0"/>
        <v>0</v>
      </c>
      <c r="O30" s="50"/>
      <c r="P30" s="50"/>
      <c r="Q30" s="50"/>
      <c r="R30" s="50"/>
      <c r="S30" s="50"/>
      <c r="T30" s="50"/>
      <c r="U30" s="50"/>
      <c r="V30" s="50"/>
      <c r="W30" s="50"/>
      <c r="X30" s="50"/>
      <c r="Y30" s="50"/>
      <c r="Z30" s="50"/>
      <c r="AA30" s="50"/>
      <c r="AB30" s="50"/>
      <c r="AH30" s="46" t="e">
        <f>VLOOKUP(C30,'Banco de Dados'!$A$3:$B$8,2,FALSE)</f>
        <v>#N/A</v>
      </c>
      <c r="AI30" s="46" t="e">
        <f>VLOOKUP(D30,'Banco de Dados'!$E$3:$F$42,2,FALSE)</f>
        <v>#N/A</v>
      </c>
      <c r="AJ30" s="46" t="e">
        <f>VLOOKUP(E30,'Banco de Dados'!$I$3:$J$900,2,FALSE)</f>
        <v>#N/A</v>
      </c>
      <c r="AK30" s="46" t="e">
        <f>VLOOKUP(E30,'Banco de Dados'!$I$3:$O$900,6,FALSE)</f>
        <v>#N/A</v>
      </c>
      <c r="AL30" s="46" t="e">
        <f>VLOOKUP(E30,'Banco de Dados'!$I$3:$O$900,7,FALSE)</f>
        <v>#N/A</v>
      </c>
      <c r="AM30" s="46" t="e">
        <f>VLOOKUP(E30,'Banco de Dados'!$I$3:$N$900,5,FALSE)</f>
        <v>#N/A</v>
      </c>
      <c r="AN30" s="46" t="e">
        <f t="shared" si="1"/>
        <v>#N/A</v>
      </c>
    </row>
    <row r="31" spans="1:40" x14ac:dyDescent="0.25">
      <c r="A31" s="88">
        <v>28</v>
      </c>
      <c r="B31" s="89" t="str">
        <f>IFERROR(VLOOKUP(E31,'Banco de Dados'!$I$3:$L$1000,4,FALSE),"")</f>
        <v/>
      </c>
      <c r="C31" s="85"/>
      <c r="D31" s="85"/>
      <c r="E31" s="85"/>
      <c r="F31" s="86" t="str">
        <f>IFERROR(VLOOKUP(AJ31,'Banco de Dados'!$Q$3:$R$20,2,FALSE),"")</f>
        <v/>
      </c>
      <c r="G31" s="84"/>
      <c r="H31" s="84"/>
      <c r="I31" s="86" t="str">
        <f>IFERROR(VLOOKUP(AN31,'Banco de Dados'!$AD$3:$AJ$707,5,FALSE),"")</f>
        <v/>
      </c>
      <c r="J31" s="87" t="str">
        <f>IFERROR(VLOOKUP(AN31,'Banco de Dados'!$AD$3:$AJ$707,7,FALSE),"")</f>
        <v/>
      </c>
      <c r="K31" s="82"/>
      <c r="L31" s="83"/>
      <c r="M31" s="80" t="str">
        <f>IFERROR(VLOOKUP(AN31,'Banco de Dados'!$AD$3:$AJ$707,6,FALSE),"")</f>
        <v/>
      </c>
      <c r="N31" s="81">
        <f t="shared" si="0"/>
        <v>0</v>
      </c>
      <c r="O31" s="50"/>
      <c r="P31" s="50"/>
      <c r="Q31" s="50"/>
      <c r="R31" s="50"/>
      <c r="S31" s="50"/>
      <c r="T31" s="50"/>
      <c r="U31" s="50"/>
      <c r="V31" s="50"/>
      <c r="W31" s="50"/>
      <c r="X31" s="50"/>
      <c r="Y31" s="50"/>
      <c r="Z31" s="50"/>
      <c r="AA31" s="50"/>
      <c r="AB31" s="50"/>
      <c r="AH31" s="46" t="e">
        <f>VLOOKUP(C31,'Banco de Dados'!$A$3:$B$8,2,FALSE)</f>
        <v>#N/A</v>
      </c>
      <c r="AI31" s="46" t="e">
        <f>VLOOKUP(D31,'Banco de Dados'!$E$3:$F$42,2,FALSE)</f>
        <v>#N/A</v>
      </c>
      <c r="AJ31" s="46" t="e">
        <f>VLOOKUP(E31,'Banco de Dados'!$I$3:$J$900,2,FALSE)</f>
        <v>#N/A</v>
      </c>
      <c r="AK31" s="46" t="e">
        <f>VLOOKUP(E31,'Banco de Dados'!$I$3:$O$900,6,FALSE)</f>
        <v>#N/A</v>
      </c>
      <c r="AL31" s="46" t="e">
        <f>VLOOKUP(E31,'Banco de Dados'!$I$3:$O$900,7,FALSE)</f>
        <v>#N/A</v>
      </c>
      <c r="AM31" s="46" t="e">
        <f>VLOOKUP(E31,'Banco de Dados'!$I$3:$N$900,5,FALSE)</f>
        <v>#N/A</v>
      </c>
      <c r="AN31" s="46" t="e">
        <f t="shared" si="1"/>
        <v>#N/A</v>
      </c>
    </row>
    <row r="32" spans="1:40" x14ac:dyDescent="0.25">
      <c r="A32" s="88">
        <v>29</v>
      </c>
      <c r="B32" s="89" t="str">
        <f>IFERROR(VLOOKUP(E32,'Banco de Dados'!$I$3:$L$1000,4,FALSE),"")</f>
        <v/>
      </c>
      <c r="C32" s="85"/>
      <c r="D32" s="85"/>
      <c r="E32" s="85"/>
      <c r="F32" s="86" t="str">
        <f>IFERROR(VLOOKUP(AJ32,'Banco de Dados'!$Q$3:$R$20,2,FALSE),"")</f>
        <v/>
      </c>
      <c r="G32" s="84"/>
      <c r="H32" s="84"/>
      <c r="I32" s="86" t="str">
        <f>IFERROR(VLOOKUP(AN32,'Banco de Dados'!$AD$3:$AJ$707,5,FALSE),"")</f>
        <v/>
      </c>
      <c r="J32" s="87" t="str">
        <f>IFERROR(VLOOKUP(AN32,'Banco de Dados'!$AD$3:$AJ$707,7,FALSE),"")</f>
        <v/>
      </c>
      <c r="K32" s="82"/>
      <c r="L32" s="83"/>
      <c r="M32" s="80" t="str">
        <f>IFERROR(VLOOKUP(AN32,'Banco de Dados'!$AD$3:$AJ$707,6,FALSE),"")</f>
        <v/>
      </c>
      <c r="N32" s="81">
        <f t="shared" si="0"/>
        <v>0</v>
      </c>
      <c r="O32" s="50"/>
      <c r="P32" s="50"/>
      <c r="Q32" s="50"/>
      <c r="R32" s="50"/>
      <c r="S32" s="50"/>
      <c r="T32" s="50"/>
      <c r="U32" s="50"/>
      <c r="V32" s="50"/>
      <c r="W32" s="50"/>
      <c r="X32" s="50"/>
      <c r="Y32" s="50"/>
      <c r="Z32" s="50"/>
      <c r="AA32" s="50"/>
      <c r="AB32" s="50"/>
      <c r="AH32" s="46" t="e">
        <f>VLOOKUP(C32,'Banco de Dados'!$A$3:$B$8,2,FALSE)</f>
        <v>#N/A</v>
      </c>
      <c r="AI32" s="46" t="e">
        <f>VLOOKUP(D32,'Banco de Dados'!$E$3:$F$42,2,FALSE)</f>
        <v>#N/A</v>
      </c>
      <c r="AJ32" s="46" t="e">
        <f>VLOOKUP(E32,'Banco de Dados'!$I$3:$J$900,2,FALSE)</f>
        <v>#N/A</v>
      </c>
      <c r="AK32" s="46" t="e">
        <f>VLOOKUP(E32,'Banco de Dados'!$I$3:$O$900,6,FALSE)</f>
        <v>#N/A</v>
      </c>
      <c r="AL32" s="46" t="e">
        <f>VLOOKUP(E32,'Banco de Dados'!$I$3:$O$900,7,FALSE)</f>
        <v>#N/A</v>
      </c>
      <c r="AM32" s="46" t="e">
        <f>VLOOKUP(E32,'Banco de Dados'!$I$3:$N$900,5,FALSE)</f>
        <v>#N/A</v>
      </c>
      <c r="AN32" s="46" t="e">
        <f t="shared" si="1"/>
        <v>#N/A</v>
      </c>
    </row>
    <row r="33" spans="1:40" x14ac:dyDescent="0.25">
      <c r="A33" s="88">
        <v>30</v>
      </c>
      <c r="B33" s="89" t="str">
        <f>IFERROR(VLOOKUP(E33,'Banco de Dados'!$I$3:$L$1000,4,FALSE),"")</f>
        <v/>
      </c>
      <c r="C33" s="85"/>
      <c r="D33" s="85"/>
      <c r="E33" s="85"/>
      <c r="F33" s="86" t="str">
        <f>IFERROR(VLOOKUP(AJ33,'Banco de Dados'!$Q$3:$R$20,2,FALSE),"")</f>
        <v/>
      </c>
      <c r="G33" s="84"/>
      <c r="H33" s="84"/>
      <c r="I33" s="86" t="str">
        <f>IFERROR(VLOOKUP(AN33,'Banco de Dados'!$AD$3:$AJ$707,5,FALSE),"")</f>
        <v/>
      </c>
      <c r="J33" s="87" t="str">
        <f>IFERROR(VLOOKUP(AN33,'Banco de Dados'!$AD$3:$AJ$707,7,FALSE),"")</f>
        <v/>
      </c>
      <c r="K33" s="82"/>
      <c r="L33" s="83"/>
      <c r="M33" s="80" t="str">
        <f>IFERROR(VLOOKUP(AN33,'Banco de Dados'!$AD$3:$AJ$707,6,FALSE),"")</f>
        <v/>
      </c>
      <c r="N33" s="81">
        <f t="shared" si="0"/>
        <v>0</v>
      </c>
      <c r="O33" s="50"/>
      <c r="P33" s="50"/>
      <c r="Q33" s="50"/>
      <c r="R33" s="50"/>
      <c r="S33" s="50"/>
      <c r="T33" s="50"/>
      <c r="U33" s="50"/>
      <c r="V33" s="50"/>
      <c r="W33" s="50"/>
      <c r="X33" s="50"/>
      <c r="Y33" s="50"/>
      <c r="Z33" s="50"/>
      <c r="AA33" s="50"/>
      <c r="AB33" s="50"/>
      <c r="AH33" s="46" t="e">
        <f>VLOOKUP(C33,'Banco de Dados'!$A$3:$B$8,2,FALSE)</f>
        <v>#N/A</v>
      </c>
      <c r="AI33" s="46" t="e">
        <f>VLOOKUP(D33,'Banco de Dados'!$E$3:$F$42,2,FALSE)</f>
        <v>#N/A</v>
      </c>
      <c r="AJ33" s="46" t="e">
        <f>VLOOKUP(E33,'Banco de Dados'!$I$3:$J$900,2,FALSE)</f>
        <v>#N/A</v>
      </c>
      <c r="AK33" s="46" t="e">
        <f>VLOOKUP(E33,'Banco de Dados'!$I$3:$O$900,6,FALSE)</f>
        <v>#N/A</v>
      </c>
      <c r="AL33" s="46" t="e">
        <f>VLOOKUP(E33,'Banco de Dados'!$I$3:$O$900,7,FALSE)</f>
        <v>#N/A</v>
      </c>
      <c r="AM33" s="46" t="e">
        <f>VLOOKUP(E33,'Banco de Dados'!$I$3:$N$900,5,FALSE)</f>
        <v>#N/A</v>
      </c>
      <c r="AN33" s="46" t="e">
        <f t="shared" si="1"/>
        <v>#N/A</v>
      </c>
    </row>
    <row r="34" spans="1:40" x14ac:dyDescent="0.25">
      <c r="A34" s="88">
        <v>31</v>
      </c>
      <c r="B34" s="89" t="str">
        <f>IFERROR(VLOOKUP(E34,'Banco de Dados'!$I$3:$L$1000,4,FALSE),"")</f>
        <v/>
      </c>
      <c r="C34" s="85"/>
      <c r="D34" s="85"/>
      <c r="E34" s="85"/>
      <c r="F34" s="86" t="str">
        <f>IFERROR(VLOOKUP(AJ34,'Banco de Dados'!$Q$3:$R$20,2,FALSE),"")</f>
        <v/>
      </c>
      <c r="G34" s="84"/>
      <c r="H34" s="84"/>
      <c r="I34" s="86" t="str">
        <f>IFERROR(VLOOKUP(AN34,'Banco de Dados'!$AD$3:$AJ$707,5,FALSE),"")</f>
        <v/>
      </c>
      <c r="J34" s="87" t="str">
        <f>IFERROR(VLOOKUP(AN34,'Banco de Dados'!$AD$3:$AJ$707,7,FALSE),"")</f>
        <v/>
      </c>
      <c r="K34" s="82"/>
      <c r="L34" s="83"/>
      <c r="M34" s="80" t="str">
        <f>IFERROR(VLOOKUP(AN34,'Banco de Dados'!$AD$3:$AJ$707,6,FALSE),"")</f>
        <v/>
      </c>
      <c r="N34" s="81">
        <f t="shared" si="0"/>
        <v>0</v>
      </c>
      <c r="O34" s="50"/>
      <c r="P34" s="50"/>
      <c r="Q34" s="50"/>
      <c r="R34" s="50"/>
      <c r="S34" s="50"/>
      <c r="T34" s="50"/>
      <c r="U34" s="50"/>
      <c r="V34" s="50"/>
      <c r="W34" s="50"/>
      <c r="X34" s="50"/>
      <c r="Y34" s="50"/>
      <c r="Z34" s="50"/>
      <c r="AA34" s="50"/>
      <c r="AB34" s="50"/>
      <c r="AH34" s="46" t="e">
        <f>VLOOKUP(C34,'Banco de Dados'!$A$3:$B$8,2,FALSE)</f>
        <v>#N/A</v>
      </c>
      <c r="AI34" s="46" t="e">
        <f>VLOOKUP(D34,'Banco de Dados'!$E$3:$F$42,2,FALSE)</f>
        <v>#N/A</v>
      </c>
      <c r="AJ34" s="46" t="e">
        <f>VLOOKUP(E34,'Banco de Dados'!$I$3:$J$900,2,FALSE)</f>
        <v>#N/A</v>
      </c>
      <c r="AK34" s="46" t="e">
        <f>VLOOKUP(E34,'Banco de Dados'!$I$3:$O$900,6,FALSE)</f>
        <v>#N/A</v>
      </c>
      <c r="AL34" s="46" t="e">
        <f>VLOOKUP(E34,'Banco de Dados'!$I$3:$O$900,7,FALSE)</f>
        <v>#N/A</v>
      </c>
      <c r="AM34" s="46" t="e">
        <f>VLOOKUP(E34,'Banco de Dados'!$I$3:$N$900,5,FALSE)</f>
        <v>#N/A</v>
      </c>
      <c r="AN34" s="46" t="e">
        <f t="shared" si="1"/>
        <v>#N/A</v>
      </c>
    </row>
    <row r="35" spans="1:40" x14ac:dyDescent="0.25">
      <c r="A35" s="88">
        <v>32</v>
      </c>
      <c r="B35" s="89" t="str">
        <f>IFERROR(VLOOKUP(E35,'Banco de Dados'!$I$3:$L$1000,4,FALSE),"")</f>
        <v/>
      </c>
      <c r="C35" s="85"/>
      <c r="D35" s="85"/>
      <c r="E35" s="85"/>
      <c r="F35" s="86" t="str">
        <f>IFERROR(VLOOKUP(AJ35,'Banco de Dados'!$Q$3:$R$20,2,FALSE),"")</f>
        <v/>
      </c>
      <c r="G35" s="84"/>
      <c r="H35" s="84"/>
      <c r="I35" s="86" t="str">
        <f>IFERROR(VLOOKUP(AN35,'Banco de Dados'!$AD$3:$AJ$707,5,FALSE),"")</f>
        <v/>
      </c>
      <c r="J35" s="87" t="str">
        <f>IFERROR(VLOOKUP(AN35,'Banco de Dados'!$AD$3:$AJ$707,7,FALSE),"")</f>
        <v/>
      </c>
      <c r="K35" s="82"/>
      <c r="L35" s="83"/>
      <c r="M35" s="80" t="str">
        <f>IFERROR(VLOOKUP(AN35,'Banco de Dados'!$AD$3:$AJ$707,6,FALSE),"")</f>
        <v/>
      </c>
      <c r="N35" s="81">
        <f t="shared" si="0"/>
        <v>0</v>
      </c>
      <c r="O35" s="50"/>
      <c r="P35" s="50"/>
      <c r="Q35" s="50"/>
      <c r="R35" s="50"/>
      <c r="S35" s="50"/>
      <c r="T35" s="50"/>
      <c r="U35" s="50"/>
      <c r="V35" s="50"/>
      <c r="W35" s="50"/>
      <c r="X35" s="50"/>
      <c r="Y35" s="50"/>
      <c r="Z35" s="50"/>
      <c r="AA35" s="50"/>
      <c r="AB35" s="50"/>
      <c r="AH35" s="46" t="e">
        <f>VLOOKUP(C35,'Banco de Dados'!$A$3:$B$8,2,FALSE)</f>
        <v>#N/A</v>
      </c>
      <c r="AI35" s="46" t="e">
        <f>VLOOKUP(D35,'Banco de Dados'!$E$3:$F$42,2,FALSE)</f>
        <v>#N/A</v>
      </c>
      <c r="AJ35" s="46" t="e">
        <f>VLOOKUP(E35,'Banco de Dados'!$I$3:$J$900,2,FALSE)</f>
        <v>#N/A</v>
      </c>
      <c r="AK35" s="46" t="e">
        <f>VLOOKUP(E35,'Banco de Dados'!$I$3:$O$900,6,FALSE)</f>
        <v>#N/A</v>
      </c>
      <c r="AL35" s="46" t="e">
        <f>VLOOKUP(E35,'Banco de Dados'!$I$3:$O$900,7,FALSE)</f>
        <v>#N/A</v>
      </c>
      <c r="AM35" s="46" t="e">
        <f>VLOOKUP(E35,'Banco de Dados'!$I$3:$N$900,5,FALSE)</f>
        <v>#N/A</v>
      </c>
      <c r="AN35" s="46" t="e">
        <f t="shared" si="1"/>
        <v>#N/A</v>
      </c>
    </row>
    <row r="36" spans="1:40" x14ac:dyDescent="0.25">
      <c r="A36" s="88">
        <v>33</v>
      </c>
      <c r="B36" s="89" t="str">
        <f>IFERROR(VLOOKUP(E36,'Banco de Dados'!$I$3:$L$1000,4,FALSE),"")</f>
        <v/>
      </c>
      <c r="C36" s="85"/>
      <c r="D36" s="85"/>
      <c r="E36" s="85"/>
      <c r="F36" s="86" t="str">
        <f>IFERROR(VLOOKUP(AJ36,'Banco de Dados'!$Q$3:$R$20,2,FALSE),"")</f>
        <v/>
      </c>
      <c r="G36" s="84"/>
      <c r="H36" s="84"/>
      <c r="I36" s="86" t="str">
        <f>IFERROR(VLOOKUP(AN36,'Banco de Dados'!$AD$3:$AJ$707,5,FALSE),"")</f>
        <v/>
      </c>
      <c r="J36" s="87" t="str">
        <f>IFERROR(VLOOKUP(AN36,'Banco de Dados'!$AD$3:$AJ$707,7,FALSE),"")</f>
        <v/>
      </c>
      <c r="K36" s="82"/>
      <c r="L36" s="83"/>
      <c r="M36" s="80" t="str">
        <f>IFERROR(VLOOKUP(AN36,'Banco de Dados'!$AD$3:$AJ$707,6,FALSE),"")</f>
        <v/>
      </c>
      <c r="N36" s="81">
        <f t="shared" ref="N36:N53" si="2">IF(K36="",0,K36*M36)</f>
        <v>0</v>
      </c>
      <c r="O36" s="50"/>
      <c r="P36" s="50"/>
      <c r="Q36" s="50"/>
      <c r="R36" s="50"/>
      <c r="S36" s="50"/>
      <c r="T36" s="50"/>
      <c r="U36" s="50"/>
      <c r="V36" s="50"/>
      <c r="W36" s="50"/>
      <c r="X36" s="50"/>
      <c r="Y36" s="50"/>
      <c r="Z36" s="50"/>
      <c r="AA36" s="50"/>
      <c r="AB36" s="50"/>
      <c r="AH36" s="46" t="e">
        <f>VLOOKUP(C36,'Banco de Dados'!$A$3:$B$8,2,FALSE)</f>
        <v>#N/A</v>
      </c>
      <c r="AI36" s="46" t="e">
        <f>VLOOKUP(D36,'Banco de Dados'!$E$3:$F$42,2,FALSE)</f>
        <v>#N/A</v>
      </c>
      <c r="AJ36" s="46" t="e">
        <f>VLOOKUP(E36,'Banco de Dados'!$I$3:$J$900,2,FALSE)</f>
        <v>#N/A</v>
      </c>
      <c r="AK36" s="46" t="e">
        <f>VLOOKUP(E36,'Banco de Dados'!$I$3:$O$900,6,FALSE)</f>
        <v>#N/A</v>
      </c>
      <c r="AL36" s="46" t="e">
        <f>VLOOKUP(E36,'Banco de Dados'!$I$3:$O$900,7,FALSE)</f>
        <v>#N/A</v>
      </c>
      <c r="AM36" s="46" t="e">
        <f>VLOOKUP(E36,'Banco de Dados'!$I$3:$N$900,5,FALSE)</f>
        <v>#N/A</v>
      </c>
      <c r="AN36" s="46" t="e">
        <f t="shared" ref="AN36:AN53" si="3">CONCATENATE(AM36,"_",G36,"_",H36)</f>
        <v>#N/A</v>
      </c>
    </row>
    <row r="37" spans="1:40" x14ac:dyDescent="0.25">
      <c r="A37" s="88">
        <v>34</v>
      </c>
      <c r="B37" s="89" t="str">
        <f>IFERROR(VLOOKUP(E37,'Banco de Dados'!$I$3:$L$1000,4,FALSE),"")</f>
        <v/>
      </c>
      <c r="C37" s="85"/>
      <c r="D37" s="85"/>
      <c r="E37" s="85"/>
      <c r="F37" s="86" t="str">
        <f>IFERROR(VLOOKUP(AJ37,'Banco de Dados'!$Q$3:$R$20,2,FALSE),"")</f>
        <v/>
      </c>
      <c r="G37" s="84"/>
      <c r="H37" s="84"/>
      <c r="I37" s="86" t="str">
        <f>IFERROR(VLOOKUP(AN37,'Banco de Dados'!$AD$3:$AJ$707,5,FALSE),"")</f>
        <v/>
      </c>
      <c r="J37" s="87" t="str">
        <f>IFERROR(VLOOKUP(AN37,'Banco de Dados'!$AD$3:$AJ$707,7,FALSE),"")</f>
        <v/>
      </c>
      <c r="K37" s="82"/>
      <c r="L37" s="83"/>
      <c r="M37" s="80" t="str">
        <f>IFERROR(VLOOKUP(AN37,'Banco de Dados'!$AD$3:$AJ$707,6,FALSE),"")</f>
        <v/>
      </c>
      <c r="N37" s="81">
        <f t="shared" si="2"/>
        <v>0</v>
      </c>
      <c r="O37" s="50"/>
      <c r="P37" s="50"/>
      <c r="Q37" s="50"/>
      <c r="R37" s="50"/>
      <c r="S37" s="50"/>
      <c r="T37" s="50"/>
      <c r="U37" s="50"/>
      <c r="V37" s="50"/>
      <c r="W37" s="50"/>
      <c r="X37" s="50"/>
      <c r="Y37" s="50"/>
      <c r="Z37" s="50"/>
      <c r="AA37" s="50"/>
      <c r="AB37" s="50"/>
      <c r="AH37" s="46" t="e">
        <f>VLOOKUP(C37,'Banco de Dados'!$A$3:$B$8,2,FALSE)</f>
        <v>#N/A</v>
      </c>
      <c r="AI37" s="46" t="e">
        <f>VLOOKUP(D37,'Banco de Dados'!$E$3:$F$42,2,FALSE)</f>
        <v>#N/A</v>
      </c>
      <c r="AJ37" s="46" t="e">
        <f>VLOOKUP(E37,'Banco de Dados'!$I$3:$J$900,2,FALSE)</f>
        <v>#N/A</v>
      </c>
      <c r="AK37" s="46" t="e">
        <f>VLOOKUP(E37,'Banco de Dados'!$I$3:$O$900,6,FALSE)</f>
        <v>#N/A</v>
      </c>
      <c r="AL37" s="46" t="e">
        <f>VLOOKUP(E37,'Banco de Dados'!$I$3:$O$900,7,FALSE)</f>
        <v>#N/A</v>
      </c>
      <c r="AM37" s="46" t="e">
        <f>VLOOKUP(E37,'Banco de Dados'!$I$3:$N$900,5,FALSE)</f>
        <v>#N/A</v>
      </c>
      <c r="AN37" s="46" t="e">
        <f t="shared" si="3"/>
        <v>#N/A</v>
      </c>
    </row>
    <row r="38" spans="1:40" x14ac:dyDescent="0.25">
      <c r="A38" s="88">
        <v>35</v>
      </c>
      <c r="B38" s="89" t="str">
        <f>IFERROR(VLOOKUP(E38,'Banco de Dados'!$I$3:$L$1000,4,FALSE),"")</f>
        <v/>
      </c>
      <c r="C38" s="85"/>
      <c r="D38" s="85"/>
      <c r="E38" s="85"/>
      <c r="F38" s="86" t="str">
        <f>IFERROR(VLOOKUP(AJ38,'Banco de Dados'!$Q$3:$R$20,2,FALSE),"")</f>
        <v/>
      </c>
      <c r="G38" s="84"/>
      <c r="H38" s="84"/>
      <c r="I38" s="86" t="str">
        <f>IFERROR(VLOOKUP(AN38,'Banco de Dados'!$AD$3:$AJ$707,5,FALSE),"")</f>
        <v/>
      </c>
      <c r="J38" s="87" t="str">
        <f>IFERROR(VLOOKUP(AN38,'Banco de Dados'!$AD$3:$AJ$707,7,FALSE),"")</f>
        <v/>
      </c>
      <c r="K38" s="82"/>
      <c r="L38" s="83"/>
      <c r="M38" s="80" t="str">
        <f>IFERROR(VLOOKUP(AN38,'Banco de Dados'!$AD$3:$AJ$707,6,FALSE),"")</f>
        <v/>
      </c>
      <c r="N38" s="81">
        <f t="shared" si="2"/>
        <v>0</v>
      </c>
      <c r="O38" s="50"/>
      <c r="P38" s="50"/>
      <c r="Q38" s="50"/>
      <c r="R38" s="50"/>
      <c r="S38" s="50"/>
      <c r="T38" s="50"/>
      <c r="U38" s="50"/>
      <c r="V38" s="50"/>
      <c r="W38" s="50"/>
      <c r="X38" s="50"/>
      <c r="Y38" s="50"/>
      <c r="Z38" s="50"/>
      <c r="AA38" s="50"/>
      <c r="AB38" s="50"/>
      <c r="AH38" s="46" t="e">
        <f>VLOOKUP(C38,'Banco de Dados'!$A$3:$B$8,2,FALSE)</f>
        <v>#N/A</v>
      </c>
      <c r="AI38" s="46" t="e">
        <f>VLOOKUP(D38,'Banco de Dados'!$E$3:$F$42,2,FALSE)</f>
        <v>#N/A</v>
      </c>
      <c r="AJ38" s="46" t="e">
        <f>VLOOKUP(E38,'Banco de Dados'!$I$3:$J$900,2,FALSE)</f>
        <v>#N/A</v>
      </c>
      <c r="AK38" s="46" t="e">
        <f>VLOOKUP(E38,'Banco de Dados'!$I$3:$O$900,6,FALSE)</f>
        <v>#N/A</v>
      </c>
      <c r="AL38" s="46" t="e">
        <f>VLOOKUP(E38,'Banco de Dados'!$I$3:$O$900,7,FALSE)</f>
        <v>#N/A</v>
      </c>
      <c r="AM38" s="46" t="e">
        <f>VLOOKUP(E38,'Banco de Dados'!$I$3:$N$900,5,FALSE)</f>
        <v>#N/A</v>
      </c>
      <c r="AN38" s="46" t="e">
        <f t="shared" si="3"/>
        <v>#N/A</v>
      </c>
    </row>
    <row r="39" spans="1:40" x14ac:dyDescent="0.25">
      <c r="A39" s="88">
        <v>36</v>
      </c>
      <c r="B39" s="89" t="str">
        <f>IFERROR(VLOOKUP(E39,'Banco de Dados'!$I$3:$L$1000,4,FALSE),"")</f>
        <v/>
      </c>
      <c r="C39" s="85"/>
      <c r="D39" s="85"/>
      <c r="E39" s="85"/>
      <c r="F39" s="86" t="str">
        <f>IFERROR(VLOOKUP(AJ39,'Banco de Dados'!$Q$3:$R$20,2,FALSE),"")</f>
        <v/>
      </c>
      <c r="G39" s="84"/>
      <c r="H39" s="84"/>
      <c r="I39" s="86" t="str">
        <f>IFERROR(VLOOKUP(AN39,'Banco de Dados'!$AD$3:$AJ$707,5,FALSE),"")</f>
        <v/>
      </c>
      <c r="J39" s="87" t="str">
        <f>IFERROR(VLOOKUP(AN39,'Banco de Dados'!$AD$3:$AJ$707,7,FALSE),"")</f>
        <v/>
      </c>
      <c r="K39" s="82"/>
      <c r="L39" s="83"/>
      <c r="M39" s="80" t="str">
        <f>IFERROR(VLOOKUP(AN39,'Banco de Dados'!$AD$3:$AJ$707,6,FALSE),"")</f>
        <v/>
      </c>
      <c r="N39" s="81">
        <f t="shared" si="2"/>
        <v>0</v>
      </c>
      <c r="O39" s="50"/>
      <c r="P39" s="50"/>
      <c r="Q39" s="50"/>
      <c r="R39" s="50"/>
      <c r="S39" s="50"/>
      <c r="T39" s="50"/>
      <c r="U39" s="50"/>
      <c r="V39" s="50"/>
      <c r="W39" s="50"/>
      <c r="X39" s="50"/>
      <c r="Y39" s="50"/>
      <c r="Z39" s="50"/>
      <c r="AA39" s="50"/>
      <c r="AB39" s="50"/>
      <c r="AH39" s="46" t="e">
        <f>VLOOKUP(C39,'Banco de Dados'!$A$3:$B$8,2,FALSE)</f>
        <v>#N/A</v>
      </c>
      <c r="AI39" s="46" t="e">
        <f>VLOOKUP(D39,'Banco de Dados'!$E$3:$F$42,2,FALSE)</f>
        <v>#N/A</v>
      </c>
      <c r="AJ39" s="46" t="e">
        <f>VLOOKUP(E39,'Banco de Dados'!$I$3:$J$900,2,FALSE)</f>
        <v>#N/A</v>
      </c>
      <c r="AK39" s="46" t="e">
        <f>VLOOKUP(E39,'Banco de Dados'!$I$3:$O$900,6,FALSE)</f>
        <v>#N/A</v>
      </c>
      <c r="AL39" s="46" t="e">
        <f>VLOOKUP(E39,'Banco de Dados'!$I$3:$O$900,7,FALSE)</f>
        <v>#N/A</v>
      </c>
      <c r="AM39" s="46" t="e">
        <f>VLOOKUP(E39,'Banco de Dados'!$I$3:$N$900,5,FALSE)</f>
        <v>#N/A</v>
      </c>
      <c r="AN39" s="46" t="e">
        <f t="shared" si="3"/>
        <v>#N/A</v>
      </c>
    </row>
    <row r="40" spans="1:40" x14ac:dyDescent="0.25">
      <c r="A40" s="88">
        <v>37</v>
      </c>
      <c r="B40" s="89" t="str">
        <f>IFERROR(VLOOKUP(E40,'Banco de Dados'!$I$3:$L$1000,4,FALSE),"")</f>
        <v/>
      </c>
      <c r="C40" s="85"/>
      <c r="D40" s="85"/>
      <c r="E40" s="85"/>
      <c r="F40" s="86" t="str">
        <f>IFERROR(VLOOKUP(AJ40,'Banco de Dados'!$Q$3:$R$20,2,FALSE),"")</f>
        <v/>
      </c>
      <c r="G40" s="84"/>
      <c r="H40" s="84"/>
      <c r="I40" s="86" t="str">
        <f>IFERROR(VLOOKUP(AN40,'Banco de Dados'!$AD$3:$AJ$707,5,FALSE),"")</f>
        <v/>
      </c>
      <c r="J40" s="87" t="str">
        <f>IFERROR(VLOOKUP(AN40,'Banco de Dados'!$AD$3:$AJ$707,7,FALSE),"")</f>
        <v/>
      </c>
      <c r="K40" s="82"/>
      <c r="L40" s="83"/>
      <c r="M40" s="80" t="str">
        <f>IFERROR(VLOOKUP(AN40,'Banco de Dados'!$AD$3:$AJ$707,6,FALSE),"")</f>
        <v/>
      </c>
      <c r="N40" s="81">
        <f t="shared" si="2"/>
        <v>0</v>
      </c>
      <c r="O40" s="50"/>
      <c r="P40" s="50"/>
      <c r="Q40" s="50"/>
      <c r="R40" s="50"/>
      <c r="S40" s="50"/>
      <c r="T40" s="50"/>
      <c r="U40" s="50"/>
      <c r="V40" s="50"/>
      <c r="W40" s="50"/>
      <c r="X40" s="50"/>
      <c r="Y40" s="50"/>
      <c r="Z40" s="50"/>
      <c r="AA40" s="50"/>
      <c r="AB40" s="50"/>
      <c r="AH40" s="46" t="e">
        <f>VLOOKUP(C40,'Banco de Dados'!$A$3:$B$8,2,FALSE)</f>
        <v>#N/A</v>
      </c>
      <c r="AI40" s="46" t="e">
        <f>VLOOKUP(D40,'Banco de Dados'!$E$3:$F$42,2,FALSE)</f>
        <v>#N/A</v>
      </c>
      <c r="AJ40" s="46" t="e">
        <f>VLOOKUP(E40,'Banco de Dados'!$I$3:$J$900,2,FALSE)</f>
        <v>#N/A</v>
      </c>
      <c r="AK40" s="46" t="e">
        <f>VLOOKUP(E40,'Banco de Dados'!$I$3:$O$900,6,FALSE)</f>
        <v>#N/A</v>
      </c>
      <c r="AL40" s="46" t="e">
        <f>VLOOKUP(E40,'Banco de Dados'!$I$3:$O$900,7,FALSE)</f>
        <v>#N/A</v>
      </c>
      <c r="AM40" s="46" t="e">
        <f>VLOOKUP(E40,'Banco de Dados'!$I$3:$N$900,5,FALSE)</f>
        <v>#N/A</v>
      </c>
      <c r="AN40" s="46" t="e">
        <f t="shared" si="3"/>
        <v>#N/A</v>
      </c>
    </row>
    <row r="41" spans="1:40" x14ac:dyDescent="0.25">
      <c r="A41" s="88">
        <v>38</v>
      </c>
      <c r="B41" s="89" t="str">
        <f>IFERROR(VLOOKUP(E41,'Banco de Dados'!$I$3:$L$1000,4,FALSE),"")</f>
        <v/>
      </c>
      <c r="C41" s="85"/>
      <c r="D41" s="85"/>
      <c r="E41" s="85"/>
      <c r="F41" s="86" t="str">
        <f>IFERROR(VLOOKUP(AJ41,'Banco de Dados'!$Q$3:$R$20,2,FALSE),"")</f>
        <v/>
      </c>
      <c r="G41" s="84"/>
      <c r="H41" s="84"/>
      <c r="I41" s="86" t="str">
        <f>IFERROR(VLOOKUP(AN41,'Banco de Dados'!$AD$3:$AJ$707,5,FALSE),"")</f>
        <v/>
      </c>
      <c r="J41" s="87" t="str">
        <f>IFERROR(VLOOKUP(AN41,'Banco de Dados'!$AD$3:$AJ$707,7,FALSE),"")</f>
        <v/>
      </c>
      <c r="K41" s="82"/>
      <c r="L41" s="83"/>
      <c r="M41" s="80" t="str">
        <f>IFERROR(VLOOKUP(AN41,'Banco de Dados'!$AD$3:$AJ$707,6,FALSE),"")</f>
        <v/>
      </c>
      <c r="N41" s="81">
        <f t="shared" si="2"/>
        <v>0</v>
      </c>
      <c r="O41" s="50"/>
      <c r="P41" s="50"/>
      <c r="Q41" s="50"/>
      <c r="R41" s="50"/>
      <c r="S41" s="50"/>
      <c r="T41" s="50"/>
      <c r="U41" s="50"/>
      <c r="V41" s="50"/>
      <c r="W41" s="50"/>
      <c r="X41" s="50"/>
      <c r="Y41" s="50"/>
      <c r="Z41" s="50"/>
      <c r="AA41" s="50"/>
      <c r="AB41" s="50"/>
      <c r="AH41" s="46" t="e">
        <f>VLOOKUP(C41,'Banco de Dados'!$A$3:$B$8,2,FALSE)</f>
        <v>#N/A</v>
      </c>
      <c r="AI41" s="46" t="e">
        <f>VLOOKUP(D41,'Banco de Dados'!$E$3:$F$42,2,FALSE)</f>
        <v>#N/A</v>
      </c>
      <c r="AJ41" s="46" t="e">
        <f>VLOOKUP(E41,'Banco de Dados'!$I$3:$J$900,2,FALSE)</f>
        <v>#N/A</v>
      </c>
      <c r="AK41" s="46" t="e">
        <f>VLOOKUP(E41,'Banco de Dados'!$I$3:$O$900,6,FALSE)</f>
        <v>#N/A</v>
      </c>
      <c r="AL41" s="46" t="e">
        <f>VLOOKUP(E41,'Banco de Dados'!$I$3:$O$900,7,FALSE)</f>
        <v>#N/A</v>
      </c>
      <c r="AM41" s="46" t="e">
        <f>VLOOKUP(E41,'Banco de Dados'!$I$3:$N$900,5,FALSE)</f>
        <v>#N/A</v>
      </c>
      <c r="AN41" s="46" t="e">
        <f t="shared" si="3"/>
        <v>#N/A</v>
      </c>
    </row>
    <row r="42" spans="1:40" x14ac:dyDescent="0.25">
      <c r="A42" s="88">
        <v>39</v>
      </c>
      <c r="B42" s="89" t="str">
        <f>IFERROR(VLOOKUP(E42,'Banco de Dados'!$I$3:$L$1000,4,FALSE),"")</f>
        <v/>
      </c>
      <c r="C42" s="85"/>
      <c r="D42" s="85"/>
      <c r="E42" s="85"/>
      <c r="F42" s="86" t="str">
        <f>IFERROR(VLOOKUP(AJ42,'Banco de Dados'!$Q$3:$R$20,2,FALSE),"")</f>
        <v/>
      </c>
      <c r="G42" s="84"/>
      <c r="H42" s="84"/>
      <c r="I42" s="86" t="str">
        <f>IFERROR(VLOOKUP(AN42,'Banco de Dados'!$AD$3:$AJ$707,5,FALSE),"")</f>
        <v/>
      </c>
      <c r="J42" s="87" t="str">
        <f>IFERROR(VLOOKUP(AN42,'Banco de Dados'!$AD$3:$AJ$707,7,FALSE),"")</f>
        <v/>
      </c>
      <c r="K42" s="82"/>
      <c r="L42" s="83"/>
      <c r="M42" s="80" t="str">
        <f>IFERROR(VLOOKUP(AN42,'Banco de Dados'!$AD$3:$AJ$707,6,FALSE),"")</f>
        <v/>
      </c>
      <c r="N42" s="81">
        <f t="shared" si="2"/>
        <v>0</v>
      </c>
      <c r="O42" s="50"/>
      <c r="P42" s="50"/>
      <c r="Q42" s="50"/>
      <c r="R42" s="50"/>
      <c r="S42" s="50"/>
      <c r="T42" s="50"/>
      <c r="U42" s="50"/>
      <c r="V42" s="50"/>
      <c r="W42" s="50"/>
      <c r="X42" s="50"/>
      <c r="Y42" s="50"/>
      <c r="Z42" s="50"/>
      <c r="AA42" s="50"/>
      <c r="AB42" s="50"/>
      <c r="AH42" s="46" t="e">
        <f>VLOOKUP(C42,'Banco de Dados'!$A$3:$B$8,2,FALSE)</f>
        <v>#N/A</v>
      </c>
      <c r="AI42" s="46" t="e">
        <f>VLOOKUP(D42,'Banco de Dados'!$E$3:$F$42,2,FALSE)</f>
        <v>#N/A</v>
      </c>
      <c r="AJ42" s="46" t="e">
        <f>VLOOKUP(E42,'Banco de Dados'!$I$3:$J$900,2,FALSE)</f>
        <v>#N/A</v>
      </c>
      <c r="AK42" s="46" t="e">
        <f>VLOOKUP(E42,'Banco de Dados'!$I$3:$O$900,6,FALSE)</f>
        <v>#N/A</v>
      </c>
      <c r="AL42" s="46" t="e">
        <f>VLOOKUP(E42,'Banco de Dados'!$I$3:$O$900,7,FALSE)</f>
        <v>#N/A</v>
      </c>
      <c r="AM42" s="46" t="e">
        <f>VLOOKUP(E42,'Banco de Dados'!$I$3:$N$900,5,FALSE)</f>
        <v>#N/A</v>
      </c>
      <c r="AN42" s="46" t="e">
        <f t="shared" si="3"/>
        <v>#N/A</v>
      </c>
    </row>
    <row r="43" spans="1:40" x14ac:dyDescent="0.25">
      <c r="A43" s="88">
        <v>40</v>
      </c>
      <c r="B43" s="89" t="str">
        <f>IFERROR(VLOOKUP(E43,'Banco de Dados'!$I$3:$L$1000,4,FALSE),"")</f>
        <v/>
      </c>
      <c r="C43" s="85"/>
      <c r="D43" s="85"/>
      <c r="E43" s="85"/>
      <c r="F43" s="86" t="str">
        <f>IFERROR(VLOOKUP(AJ43,'Banco de Dados'!$Q$3:$R$20,2,FALSE),"")</f>
        <v/>
      </c>
      <c r="G43" s="84"/>
      <c r="H43" s="84"/>
      <c r="I43" s="86" t="str">
        <f>IFERROR(VLOOKUP(AN43,'Banco de Dados'!$AD$3:$AJ$707,5,FALSE),"")</f>
        <v/>
      </c>
      <c r="J43" s="87" t="str">
        <f>IFERROR(VLOOKUP(AN43,'Banco de Dados'!$AD$3:$AJ$707,7,FALSE),"")</f>
        <v/>
      </c>
      <c r="K43" s="82"/>
      <c r="L43" s="83"/>
      <c r="M43" s="80" t="str">
        <f>IFERROR(VLOOKUP(AN43,'Banco de Dados'!$AD$3:$AJ$707,6,FALSE),"")</f>
        <v/>
      </c>
      <c r="N43" s="81">
        <f t="shared" si="2"/>
        <v>0</v>
      </c>
      <c r="O43" s="50"/>
      <c r="P43" s="50"/>
      <c r="Q43" s="50"/>
      <c r="R43" s="50"/>
      <c r="S43" s="50"/>
      <c r="T43" s="50"/>
      <c r="U43" s="50"/>
      <c r="V43" s="50"/>
      <c r="W43" s="50"/>
      <c r="X43" s="50"/>
      <c r="Y43" s="50"/>
      <c r="Z43" s="50"/>
      <c r="AA43" s="50"/>
      <c r="AB43" s="50"/>
      <c r="AH43" s="46" t="e">
        <f>VLOOKUP(C43,'Banco de Dados'!$A$3:$B$8,2,FALSE)</f>
        <v>#N/A</v>
      </c>
      <c r="AI43" s="46" t="e">
        <f>VLOOKUP(D43,'Banco de Dados'!$E$3:$F$42,2,FALSE)</f>
        <v>#N/A</v>
      </c>
      <c r="AJ43" s="46" t="e">
        <f>VLOOKUP(E43,'Banco de Dados'!$I$3:$J$900,2,FALSE)</f>
        <v>#N/A</v>
      </c>
      <c r="AK43" s="46" t="e">
        <f>VLOOKUP(E43,'Banco de Dados'!$I$3:$O$900,6,FALSE)</f>
        <v>#N/A</v>
      </c>
      <c r="AL43" s="46" t="e">
        <f>VLOOKUP(E43,'Banco de Dados'!$I$3:$O$900,7,FALSE)</f>
        <v>#N/A</v>
      </c>
      <c r="AM43" s="46" t="e">
        <f>VLOOKUP(E43,'Banco de Dados'!$I$3:$N$900,5,FALSE)</f>
        <v>#N/A</v>
      </c>
      <c r="AN43" s="46" t="e">
        <f t="shared" si="3"/>
        <v>#N/A</v>
      </c>
    </row>
    <row r="44" spans="1:40" x14ac:dyDescent="0.25">
      <c r="A44" s="88">
        <v>41</v>
      </c>
      <c r="B44" s="89" t="str">
        <f>IFERROR(VLOOKUP(E44,'Banco de Dados'!$I$3:$L$1000,4,FALSE),"")</f>
        <v/>
      </c>
      <c r="C44" s="85"/>
      <c r="D44" s="85"/>
      <c r="E44" s="85"/>
      <c r="F44" s="86" t="str">
        <f>IFERROR(VLOOKUP(AJ44,'Banco de Dados'!$Q$3:$R$20,2,FALSE),"")</f>
        <v/>
      </c>
      <c r="G44" s="84"/>
      <c r="H44" s="84"/>
      <c r="I44" s="86" t="str">
        <f>IFERROR(VLOOKUP(AN44,'Banco de Dados'!$AD$3:$AJ$707,5,FALSE),"")</f>
        <v/>
      </c>
      <c r="J44" s="87" t="str">
        <f>IFERROR(VLOOKUP(AN44,'Banco de Dados'!$AD$3:$AJ$707,7,FALSE),"")</f>
        <v/>
      </c>
      <c r="K44" s="82"/>
      <c r="L44" s="83"/>
      <c r="M44" s="80" t="str">
        <f>IFERROR(VLOOKUP(AN44,'Banco de Dados'!$AD$3:$AJ$707,6,FALSE),"")</f>
        <v/>
      </c>
      <c r="N44" s="81">
        <f t="shared" si="2"/>
        <v>0</v>
      </c>
      <c r="O44" s="50"/>
      <c r="P44" s="50"/>
      <c r="Q44" s="50"/>
      <c r="R44" s="50"/>
      <c r="S44" s="50"/>
      <c r="T44" s="50"/>
      <c r="U44" s="50"/>
      <c r="V44" s="50"/>
      <c r="W44" s="50"/>
      <c r="X44" s="50"/>
      <c r="Y44" s="50"/>
      <c r="Z44" s="50"/>
      <c r="AA44" s="50"/>
      <c r="AB44" s="50"/>
      <c r="AH44" s="46" t="e">
        <f>VLOOKUP(C44,'Banco de Dados'!$A$3:$B$8,2,FALSE)</f>
        <v>#N/A</v>
      </c>
      <c r="AI44" s="46" t="e">
        <f>VLOOKUP(D44,'Banco de Dados'!$E$3:$F$42,2,FALSE)</f>
        <v>#N/A</v>
      </c>
      <c r="AJ44" s="46" t="e">
        <f>VLOOKUP(E44,'Banco de Dados'!$I$3:$J$900,2,FALSE)</f>
        <v>#N/A</v>
      </c>
      <c r="AK44" s="46" t="e">
        <f>VLOOKUP(E44,'Banco de Dados'!$I$3:$O$900,6,FALSE)</f>
        <v>#N/A</v>
      </c>
      <c r="AL44" s="46" t="e">
        <f>VLOOKUP(E44,'Banco de Dados'!$I$3:$O$900,7,FALSE)</f>
        <v>#N/A</v>
      </c>
      <c r="AM44" s="46" t="e">
        <f>VLOOKUP(E44,'Banco de Dados'!$I$3:$N$900,5,FALSE)</f>
        <v>#N/A</v>
      </c>
      <c r="AN44" s="46" t="e">
        <f t="shared" si="3"/>
        <v>#N/A</v>
      </c>
    </row>
    <row r="45" spans="1:40" x14ac:dyDescent="0.25">
      <c r="A45" s="88">
        <v>42</v>
      </c>
      <c r="B45" s="89" t="str">
        <f>IFERROR(VLOOKUP(E45,'Banco de Dados'!$I$3:$L$1000,4,FALSE),"")</f>
        <v/>
      </c>
      <c r="C45" s="85"/>
      <c r="D45" s="85"/>
      <c r="E45" s="85"/>
      <c r="F45" s="86" t="str">
        <f>IFERROR(VLOOKUP(AJ45,'Banco de Dados'!$Q$3:$R$20,2,FALSE),"")</f>
        <v/>
      </c>
      <c r="G45" s="84"/>
      <c r="H45" s="84"/>
      <c r="I45" s="86" t="str">
        <f>IFERROR(VLOOKUP(AN45,'Banco de Dados'!$AD$3:$AJ$707,5,FALSE),"")</f>
        <v/>
      </c>
      <c r="J45" s="87" t="str">
        <f>IFERROR(VLOOKUP(AN45,'Banco de Dados'!$AD$3:$AJ$707,7,FALSE),"")</f>
        <v/>
      </c>
      <c r="K45" s="82"/>
      <c r="L45" s="83"/>
      <c r="M45" s="80" t="str">
        <f>IFERROR(VLOOKUP(AN45,'Banco de Dados'!$AD$3:$AJ$707,6,FALSE),"")</f>
        <v/>
      </c>
      <c r="N45" s="81">
        <f t="shared" si="2"/>
        <v>0</v>
      </c>
      <c r="O45" s="50"/>
      <c r="P45" s="50"/>
      <c r="Q45" s="50"/>
      <c r="R45" s="50"/>
      <c r="S45" s="50"/>
      <c r="T45" s="50"/>
      <c r="U45" s="50"/>
      <c r="V45" s="50"/>
      <c r="W45" s="50"/>
      <c r="X45" s="50"/>
      <c r="Y45" s="50"/>
      <c r="Z45" s="50"/>
      <c r="AA45" s="50"/>
      <c r="AB45" s="50"/>
      <c r="AH45" s="46" t="e">
        <f>VLOOKUP(C45,'Banco de Dados'!$A$3:$B$8,2,FALSE)</f>
        <v>#N/A</v>
      </c>
      <c r="AI45" s="46" t="e">
        <f>VLOOKUP(D45,'Banco de Dados'!$E$3:$F$42,2,FALSE)</f>
        <v>#N/A</v>
      </c>
      <c r="AJ45" s="46" t="e">
        <f>VLOOKUP(E45,'Banco de Dados'!$I$3:$J$900,2,FALSE)</f>
        <v>#N/A</v>
      </c>
      <c r="AK45" s="46" t="e">
        <f>VLOOKUP(E45,'Banco de Dados'!$I$3:$O$900,6,FALSE)</f>
        <v>#N/A</v>
      </c>
      <c r="AL45" s="46" t="e">
        <f>VLOOKUP(E45,'Banco de Dados'!$I$3:$O$900,7,FALSE)</f>
        <v>#N/A</v>
      </c>
      <c r="AM45" s="46" t="e">
        <f>VLOOKUP(E45,'Banco de Dados'!$I$3:$N$900,5,FALSE)</f>
        <v>#N/A</v>
      </c>
      <c r="AN45" s="46" t="e">
        <f t="shared" si="3"/>
        <v>#N/A</v>
      </c>
    </row>
    <row r="46" spans="1:40" x14ac:dyDescent="0.25">
      <c r="A46" s="88">
        <v>43</v>
      </c>
      <c r="B46" s="89" t="str">
        <f>IFERROR(VLOOKUP(E46,'Banco de Dados'!$I$3:$L$1000,4,FALSE),"")</f>
        <v/>
      </c>
      <c r="C46" s="85"/>
      <c r="D46" s="85"/>
      <c r="E46" s="85"/>
      <c r="F46" s="86" t="str">
        <f>IFERROR(VLOOKUP(AJ46,'Banco de Dados'!$Q$3:$R$20,2,FALSE),"")</f>
        <v/>
      </c>
      <c r="G46" s="84"/>
      <c r="H46" s="84"/>
      <c r="I46" s="86" t="str">
        <f>IFERROR(VLOOKUP(AN46,'Banco de Dados'!$AD$3:$AJ$707,5,FALSE),"")</f>
        <v/>
      </c>
      <c r="J46" s="87" t="str">
        <f>IFERROR(VLOOKUP(AN46,'Banco de Dados'!$AD$3:$AJ$707,7,FALSE),"")</f>
        <v/>
      </c>
      <c r="K46" s="82"/>
      <c r="L46" s="83"/>
      <c r="M46" s="80" t="str">
        <f>IFERROR(VLOOKUP(AN46,'Banco de Dados'!$AD$3:$AJ$707,6,FALSE),"")</f>
        <v/>
      </c>
      <c r="N46" s="81">
        <f t="shared" si="2"/>
        <v>0</v>
      </c>
      <c r="O46" s="50"/>
      <c r="P46" s="50"/>
      <c r="Q46" s="50"/>
      <c r="R46" s="50"/>
      <c r="S46" s="50"/>
      <c r="T46" s="50"/>
      <c r="U46" s="50"/>
      <c r="V46" s="50"/>
      <c r="W46" s="50"/>
      <c r="X46" s="50"/>
      <c r="Y46" s="50"/>
      <c r="Z46" s="50"/>
      <c r="AA46" s="50"/>
      <c r="AB46" s="50"/>
      <c r="AH46" s="46" t="e">
        <f>VLOOKUP(C46,'Banco de Dados'!$A$3:$B$8,2,FALSE)</f>
        <v>#N/A</v>
      </c>
      <c r="AI46" s="46" t="e">
        <f>VLOOKUP(D46,'Banco de Dados'!$E$3:$F$42,2,FALSE)</f>
        <v>#N/A</v>
      </c>
      <c r="AJ46" s="46" t="e">
        <f>VLOOKUP(E46,'Banco de Dados'!$I$3:$J$900,2,FALSE)</f>
        <v>#N/A</v>
      </c>
      <c r="AK46" s="46" t="e">
        <f>VLOOKUP(E46,'Banco de Dados'!$I$3:$O$900,6,FALSE)</f>
        <v>#N/A</v>
      </c>
      <c r="AL46" s="46" t="e">
        <f>VLOOKUP(E46,'Banco de Dados'!$I$3:$O$900,7,FALSE)</f>
        <v>#N/A</v>
      </c>
      <c r="AM46" s="46" t="e">
        <f>VLOOKUP(E46,'Banco de Dados'!$I$3:$N$900,5,FALSE)</f>
        <v>#N/A</v>
      </c>
      <c r="AN46" s="46" t="e">
        <f t="shared" si="3"/>
        <v>#N/A</v>
      </c>
    </row>
    <row r="47" spans="1:40" x14ac:dyDescent="0.25">
      <c r="A47" s="88">
        <v>44</v>
      </c>
      <c r="B47" s="89" t="str">
        <f>IFERROR(VLOOKUP(E47,'Banco de Dados'!$I$3:$L$1000,4,FALSE),"")</f>
        <v/>
      </c>
      <c r="C47" s="85"/>
      <c r="D47" s="85"/>
      <c r="E47" s="85"/>
      <c r="F47" s="86" t="str">
        <f>IFERROR(VLOOKUP(AJ47,'Banco de Dados'!$Q$3:$R$20,2,FALSE),"")</f>
        <v/>
      </c>
      <c r="G47" s="84"/>
      <c r="H47" s="84"/>
      <c r="I47" s="86" t="str">
        <f>IFERROR(VLOOKUP(AN47,'Banco de Dados'!$AD$3:$AJ$707,5,FALSE),"")</f>
        <v/>
      </c>
      <c r="J47" s="87" t="str">
        <f>IFERROR(VLOOKUP(AN47,'Banco de Dados'!$AD$3:$AJ$707,7,FALSE),"")</f>
        <v/>
      </c>
      <c r="K47" s="82"/>
      <c r="L47" s="83"/>
      <c r="M47" s="80" t="str">
        <f>IFERROR(VLOOKUP(AN47,'Banco de Dados'!$AD$3:$AJ$707,6,FALSE),"")</f>
        <v/>
      </c>
      <c r="N47" s="81">
        <f t="shared" si="2"/>
        <v>0</v>
      </c>
      <c r="O47" s="50"/>
      <c r="P47" s="50"/>
      <c r="Q47" s="50"/>
      <c r="R47" s="50"/>
      <c r="S47" s="50"/>
      <c r="T47" s="50"/>
      <c r="U47" s="50"/>
      <c r="V47" s="50"/>
      <c r="W47" s="50"/>
      <c r="X47" s="50"/>
      <c r="Y47" s="50"/>
      <c r="Z47" s="50"/>
      <c r="AA47" s="50"/>
      <c r="AB47" s="50"/>
      <c r="AH47" s="46" t="e">
        <f>VLOOKUP(C47,'Banco de Dados'!$A$3:$B$8,2,FALSE)</f>
        <v>#N/A</v>
      </c>
      <c r="AI47" s="46" t="e">
        <f>VLOOKUP(D47,'Banco de Dados'!$E$3:$F$42,2,FALSE)</f>
        <v>#N/A</v>
      </c>
      <c r="AJ47" s="46" t="e">
        <f>VLOOKUP(E47,'Banco de Dados'!$I$3:$J$900,2,FALSE)</f>
        <v>#N/A</v>
      </c>
      <c r="AK47" s="46" t="e">
        <f>VLOOKUP(E47,'Banco de Dados'!$I$3:$O$900,6,FALSE)</f>
        <v>#N/A</v>
      </c>
      <c r="AL47" s="46" t="e">
        <f>VLOOKUP(E47,'Banco de Dados'!$I$3:$O$900,7,FALSE)</f>
        <v>#N/A</v>
      </c>
      <c r="AM47" s="46" t="e">
        <f>VLOOKUP(E47,'Banco de Dados'!$I$3:$N$900,5,FALSE)</f>
        <v>#N/A</v>
      </c>
      <c r="AN47" s="46" t="e">
        <f t="shared" si="3"/>
        <v>#N/A</v>
      </c>
    </row>
    <row r="48" spans="1:40" x14ac:dyDescent="0.25">
      <c r="A48" s="88">
        <v>45</v>
      </c>
      <c r="B48" s="89" t="str">
        <f>IFERROR(VLOOKUP(E48,'Banco de Dados'!$I$3:$L$1000,4,FALSE),"")</f>
        <v/>
      </c>
      <c r="C48" s="85"/>
      <c r="D48" s="85"/>
      <c r="E48" s="85"/>
      <c r="F48" s="86" t="str">
        <f>IFERROR(VLOOKUP(AJ48,'Banco de Dados'!$Q$3:$R$20,2,FALSE),"")</f>
        <v/>
      </c>
      <c r="G48" s="84"/>
      <c r="H48" s="84"/>
      <c r="I48" s="86" t="str">
        <f>IFERROR(VLOOKUP(AN48,'Banco de Dados'!$AD$3:$AJ$707,5,FALSE),"")</f>
        <v/>
      </c>
      <c r="J48" s="87" t="str">
        <f>IFERROR(VLOOKUP(AN48,'Banco de Dados'!$AD$3:$AJ$707,7,FALSE),"")</f>
        <v/>
      </c>
      <c r="K48" s="82"/>
      <c r="L48" s="83"/>
      <c r="M48" s="80" t="str">
        <f>IFERROR(VLOOKUP(AN48,'Banco de Dados'!$AD$3:$AJ$707,6,FALSE),"")</f>
        <v/>
      </c>
      <c r="N48" s="81">
        <f t="shared" si="2"/>
        <v>0</v>
      </c>
      <c r="O48" s="50"/>
      <c r="P48" s="50"/>
      <c r="Q48" s="50"/>
      <c r="R48" s="50"/>
      <c r="S48" s="50"/>
      <c r="T48" s="50"/>
      <c r="U48" s="50"/>
      <c r="V48" s="50"/>
      <c r="W48" s="50"/>
      <c r="X48" s="50"/>
      <c r="Y48" s="50"/>
      <c r="Z48" s="50"/>
      <c r="AA48" s="50"/>
      <c r="AB48" s="50"/>
      <c r="AH48" s="46" t="e">
        <f>VLOOKUP(C48,'Banco de Dados'!$A$3:$B$8,2,FALSE)</f>
        <v>#N/A</v>
      </c>
      <c r="AI48" s="46" t="e">
        <f>VLOOKUP(D48,'Banco de Dados'!$E$3:$F$42,2,FALSE)</f>
        <v>#N/A</v>
      </c>
      <c r="AJ48" s="46" t="e">
        <f>VLOOKUP(E48,'Banco de Dados'!$I$3:$J$900,2,FALSE)</f>
        <v>#N/A</v>
      </c>
      <c r="AK48" s="46" t="e">
        <f>VLOOKUP(E48,'Banco de Dados'!$I$3:$O$900,6,FALSE)</f>
        <v>#N/A</v>
      </c>
      <c r="AL48" s="46" t="e">
        <f>VLOOKUP(E48,'Banco de Dados'!$I$3:$O$900,7,FALSE)</f>
        <v>#N/A</v>
      </c>
      <c r="AM48" s="46" t="e">
        <f>VLOOKUP(E48,'Banco de Dados'!$I$3:$N$900,5,FALSE)</f>
        <v>#N/A</v>
      </c>
      <c r="AN48" s="46" t="e">
        <f t="shared" si="3"/>
        <v>#N/A</v>
      </c>
    </row>
    <row r="49" spans="1:40" x14ac:dyDescent="0.25">
      <c r="A49" s="88">
        <v>46</v>
      </c>
      <c r="B49" s="89" t="str">
        <f>IFERROR(VLOOKUP(E49,'Banco de Dados'!$I$3:$L$1000,4,FALSE),"")</f>
        <v/>
      </c>
      <c r="C49" s="85"/>
      <c r="D49" s="85"/>
      <c r="E49" s="85"/>
      <c r="F49" s="86" t="str">
        <f>IFERROR(VLOOKUP(AJ49,'Banco de Dados'!$Q$3:$R$20,2,FALSE),"")</f>
        <v/>
      </c>
      <c r="G49" s="84"/>
      <c r="H49" s="84"/>
      <c r="I49" s="86" t="str">
        <f>IFERROR(VLOOKUP(AN49,'Banco de Dados'!$AD$3:$AJ$707,5,FALSE),"")</f>
        <v/>
      </c>
      <c r="J49" s="87" t="str">
        <f>IFERROR(VLOOKUP(AN49,'Banco de Dados'!$AD$3:$AJ$707,7,FALSE),"")</f>
        <v/>
      </c>
      <c r="K49" s="82"/>
      <c r="L49" s="83"/>
      <c r="M49" s="80" t="str">
        <f>IFERROR(VLOOKUP(AN49,'Banco de Dados'!$AD$3:$AJ$707,6,FALSE),"")</f>
        <v/>
      </c>
      <c r="N49" s="81">
        <f t="shared" si="2"/>
        <v>0</v>
      </c>
      <c r="O49" s="50"/>
      <c r="P49" s="50"/>
      <c r="Q49" s="50"/>
      <c r="R49" s="50"/>
      <c r="S49" s="50"/>
      <c r="T49" s="50"/>
      <c r="U49" s="50"/>
      <c r="V49" s="50"/>
      <c r="W49" s="50"/>
      <c r="X49" s="50"/>
      <c r="Y49" s="50"/>
      <c r="Z49" s="50"/>
      <c r="AA49" s="50"/>
      <c r="AB49" s="50"/>
      <c r="AH49" s="46" t="e">
        <f>VLOOKUP(C49,'Banco de Dados'!$A$3:$B$8,2,FALSE)</f>
        <v>#N/A</v>
      </c>
      <c r="AI49" s="46" t="e">
        <f>VLOOKUP(D49,'Banco de Dados'!$E$3:$F$42,2,FALSE)</f>
        <v>#N/A</v>
      </c>
      <c r="AJ49" s="46" t="e">
        <f>VLOOKUP(E49,'Banco de Dados'!$I$3:$J$900,2,FALSE)</f>
        <v>#N/A</v>
      </c>
      <c r="AK49" s="46" t="e">
        <f>VLOOKUP(E49,'Banco de Dados'!$I$3:$O$900,6,FALSE)</f>
        <v>#N/A</v>
      </c>
      <c r="AL49" s="46" t="e">
        <f>VLOOKUP(E49,'Banco de Dados'!$I$3:$O$900,7,FALSE)</f>
        <v>#N/A</v>
      </c>
      <c r="AM49" s="46" t="e">
        <f>VLOOKUP(E49,'Banco de Dados'!$I$3:$N$900,5,FALSE)</f>
        <v>#N/A</v>
      </c>
      <c r="AN49" s="46" t="e">
        <f t="shared" si="3"/>
        <v>#N/A</v>
      </c>
    </row>
    <row r="50" spans="1:40" x14ac:dyDescent="0.25">
      <c r="A50" s="88">
        <v>47</v>
      </c>
      <c r="B50" s="89" t="str">
        <f>IFERROR(VLOOKUP(E50,'Banco de Dados'!$I$3:$L$1000,4,FALSE),"")</f>
        <v/>
      </c>
      <c r="C50" s="85"/>
      <c r="D50" s="85"/>
      <c r="E50" s="85"/>
      <c r="F50" s="86" t="str">
        <f>IFERROR(VLOOKUP(AJ50,'Banco de Dados'!$Q$3:$R$20,2,FALSE),"")</f>
        <v/>
      </c>
      <c r="G50" s="84"/>
      <c r="H50" s="84"/>
      <c r="I50" s="86" t="str">
        <f>IFERROR(VLOOKUP(AN50,'Banco de Dados'!$AD$3:$AJ$707,5,FALSE),"")</f>
        <v/>
      </c>
      <c r="J50" s="87" t="str">
        <f>IFERROR(VLOOKUP(AN50,'Banco de Dados'!$AD$3:$AJ$707,7,FALSE),"")</f>
        <v/>
      </c>
      <c r="K50" s="82"/>
      <c r="L50" s="83"/>
      <c r="M50" s="80" t="str">
        <f>IFERROR(VLOOKUP(AN50,'Banco de Dados'!$AD$3:$AJ$707,6,FALSE),"")</f>
        <v/>
      </c>
      <c r="N50" s="81">
        <f t="shared" si="2"/>
        <v>0</v>
      </c>
      <c r="O50" s="50"/>
      <c r="P50" s="50"/>
      <c r="Q50" s="50"/>
      <c r="R50" s="50"/>
      <c r="S50" s="50"/>
      <c r="T50" s="50"/>
      <c r="U50" s="50"/>
      <c r="V50" s="50"/>
      <c r="W50" s="50"/>
      <c r="X50" s="50"/>
      <c r="Y50" s="50"/>
      <c r="Z50" s="50"/>
      <c r="AA50" s="50"/>
      <c r="AB50" s="50"/>
      <c r="AH50" s="46" t="e">
        <f>VLOOKUP(C50,'Banco de Dados'!$A$3:$B$8,2,FALSE)</f>
        <v>#N/A</v>
      </c>
      <c r="AI50" s="46" t="e">
        <f>VLOOKUP(D50,'Banco de Dados'!$E$3:$F$42,2,FALSE)</f>
        <v>#N/A</v>
      </c>
      <c r="AJ50" s="46" t="e">
        <f>VLOOKUP(E50,'Banco de Dados'!$I$3:$J$900,2,FALSE)</f>
        <v>#N/A</v>
      </c>
      <c r="AK50" s="46" t="e">
        <f>VLOOKUP(E50,'Banco de Dados'!$I$3:$O$900,6,FALSE)</f>
        <v>#N/A</v>
      </c>
      <c r="AL50" s="46" t="e">
        <f>VLOOKUP(E50,'Banco de Dados'!$I$3:$O$900,7,FALSE)</f>
        <v>#N/A</v>
      </c>
      <c r="AM50" s="46" t="e">
        <f>VLOOKUP(E50,'Banco de Dados'!$I$3:$N$900,5,FALSE)</f>
        <v>#N/A</v>
      </c>
      <c r="AN50" s="46" t="e">
        <f t="shared" si="3"/>
        <v>#N/A</v>
      </c>
    </row>
    <row r="51" spans="1:40" x14ac:dyDescent="0.25">
      <c r="A51" s="88">
        <v>48</v>
      </c>
      <c r="B51" s="89" t="str">
        <f>IFERROR(VLOOKUP(E51,'Banco de Dados'!$I$3:$L$1000,4,FALSE),"")</f>
        <v/>
      </c>
      <c r="C51" s="85"/>
      <c r="D51" s="85"/>
      <c r="E51" s="85"/>
      <c r="F51" s="86" t="str">
        <f>IFERROR(VLOOKUP(AJ51,'Banco de Dados'!$Q$3:$R$20,2,FALSE),"")</f>
        <v/>
      </c>
      <c r="G51" s="84"/>
      <c r="H51" s="84"/>
      <c r="I51" s="86" t="str">
        <f>IFERROR(VLOOKUP(AN51,'Banco de Dados'!$AD$3:$AJ$707,5,FALSE),"")</f>
        <v/>
      </c>
      <c r="J51" s="87" t="str">
        <f>IFERROR(VLOOKUP(AN51,'Banco de Dados'!$AD$3:$AJ$707,7,FALSE),"")</f>
        <v/>
      </c>
      <c r="K51" s="82"/>
      <c r="L51" s="83"/>
      <c r="M51" s="80" t="str">
        <f>IFERROR(VLOOKUP(AN51,'Banco de Dados'!$AD$3:$AJ$707,6,FALSE),"")</f>
        <v/>
      </c>
      <c r="N51" s="81">
        <f t="shared" si="2"/>
        <v>0</v>
      </c>
      <c r="O51" s="50"/>
      <c r="P51" s="50"/>
      <c r="Q51" s="50"/>
      <c r="R51" s="50"/>
      <c r="S51" s="50"/>
      <c r="T51" s="50"/>
      <c r="U51" s="50"/>
      <c r="V51" s="50"/>
      <c r="W51" s="50"/>
      <c r="X51" s="50"/>
      <c r="Y51" s="50"/>
      <c r="Z51" s="50"/>
      <c r="AA51" s="50"/>
      <c r="AB51" s="50"/>
      <c r="AH51" s="46" t="e">
        <f>VLOOKUP(C51,'Banco de Dados'!$A$3:$B$8,2,FALSE)</f>
        <v>#N/A</v>
      </c>
      <c r="AI51" s="46" t="e">
        <f>VLOOKUP(D51,'Banco de Dados'!$E$3:$F$42,2,FALSE)</f>
        <v>#N/A</v>
      </c>
      <c r="AJ51" s="46" t="e">
        <f>VLOOKUP(E51,'Banco de Dados'!$I$3:$J$900,2,FALSE)</f>
        <v>#N/A</v>
      </c>
      <c r="AK51" s="46" t="e">
        <f>VLOOKUP(E51,'Banco de Dados'!$I$3:$O$900,6,FALSE)</f>
        <v>#N/A</v>
      </c>
      <c r="AL51" s="46" t="e">
        <f>VLOOKUP(E51,'Banco de Dados'!$I$3:$O$900,7,FALSE)</f>
        <v>#N/A</v>
      </c>
      <c r="AM51" s="46" t="e">
        <f>VLOOKUP(E51,'Banco de Dados'!$I$3:$N$900,5,FALSE)</f>
        <v>#N/A</v>
      </c>
      <c r="AN51" s="46" t="e">
        <f t="shared" si="3"/>
        <v>#N/A</v>
      </c>
    </row>
    <row r="52" spans="1:40" x14ac:dyDescent="0.25">
      <c r="A52" s="88">
        <v>49</v>
      </c>
      <c r="B52" s="89" t="str">
        <f>IFERROR(VLOOKUP(E52,'Banco de Dados'!$I$3:$L$1000,4,FALSE),"")</f>
        <v/>
      </c>
      <c r="C52" s="85"/>
      <c r="D52" s="85"/>
      <c r="E52" s="85"/>
      <c r="F52" s="86" t="str">
        <f>IFERROR(VLOOKUP(AJ52,'Banco de Dados'!$Q$3:$R$20,2,FALSE),"")</f>
        <v/>
      </c>
      <c r="G52" s="84"/>
      <c r="H52" s="84"/>
      <c r="I52" s="86" t="str">
        <f>IFERROR(VLOOKUP(AN52,'Banco de Dados'!$AD$3:$AJ$707,5,FALSE),"")</f>
        <v/>
      </c>
      <c r="J52" s="87" t="str">
        <f>IFERROR(VLOOKUP(AN52,'Banco de Dados'!$AD$3:$AJ$707,7,FALSE),"")</f>
        <v/>
      </c>
      <c r="K52" s="82"/>
      <c r="L52" s="83"/>
      <c r="M52" s="80" t="str">
        <f>IFERROR(VLOOKUP(AN52,'Banco de Dados'!$AD$3:$AJ$707,6,FALSE),"")</f>
        <v/>
      </c>
      <c r="N52" s="81">
        <f t="shared" si="2"/>
        <v>0</v>
      </c>
      <c r="O52" s="50"/>
      <c r="P52" s="50"/>
      <c r="Q52" s="50"/>
      <c r="R52" s="50"/>
      <c r="S52" s="50"/>
      <c r="T52" s="50"/>
      <c r="U52" s="50"/>
      <c r="V52" s="50"/>
      <c r="W52" s="50"/>
      <c r="X52" s="50"/>
      <c r="Y52" s="50"/>
      <c r="Z52" s="50"/>
      <c r="AA52" s="50"/>
      <c r="AB52" s="50"/>
      <c r="AH52" s="46" t="e">
        <f>VLOOKUP(C52,'Banco de Dados'!$A$3:$B$8,2,FALSE)</f>
        <v>#N/A</v>
      </c>
      <c r="AI52" s="46" t="e">
        <f>VLOOKUP(D52,'Banco de Dados'!$E$3:$F$42,2,FALSE)</f>
        <v>#N/A</v>
      </c>
      <c r="AJ52" s="46" t="e">
        <f>VLOOKUP(E52,'Banco de Dados'!$I$3:$J$900,2,FALSE)</f>
        <v>#N/A</v>
      </c>
      <c r="AK52" s="46" t="e">
        <f>VLOOKUP(E52,'Banco de Dados'!$I$3:$O$900,6,FALSE)</f>
        <v>#N/A</v>
      </c>
      <c r="AL52" s="46" t="e">
        <f>VLOOKUP(E52,'Banco de Dados'!$I$3:$O$900,7,FALSE)</f>
        <v>#N/A</v>
      </c>
      <c r="AM52" s="46" t="e">
        <f>VLOOKUP(E52,'Banco de Dados'!$I$3:$N$900,5,FALSE)</f>
        <v>#N/A</v>
      </c>
      <c r="AN52" s="46" t="e">
        <f t="shared" si="3"/>
        <v>#N/A</v>
      </c>
    </row>
    <row r="53" spans="1:40" x14ac:dyDescent="0.25">
      <c r="A53" s="88">
        <v>50</v>
      </c>
      <c r="B53" s="89" t="str">
        <f>IFERROR(VLOOKUP(E53,'Banco de Dados'!$I$3:$L$1000,4,FALSE),"")</f>
        <v/>
      </c>
      <c r="C53" s="85"/>
      <c r="D53" s="85"/>
      <c r="E53" s="85"/>
      <c r="F53" s="86" t="str">
        <f>IFERROR(VLOOKUP(AJ53,'Banco de Dados'!$Q$3:$R$20,2,FALSE),"")</f>
        <v/>
      </c>
      <c r="G53" s="84"/>
      <c r="H53" s="84"/>
      <c r="I53" s="86" t="str">
        <f>IFERROR(VLOOKUP(AN53,'Banco de Dados'!$AD$3:$AJ$707,5,FALSE),"")</f>
        <v/>
      </c>
      <c r="J53" s="87" t="str">
        <f>IFERROR(VLOOKUP(AN53,'Banco de Dados'!$AD$3:$AJ$707,7,FALSE),"")</f>
        <v/>
      </c>
      <c r="K53" s="82"/>
      <c r="L53" s="83"/>
      <c r="M53" s="80" t="str">
        <f>IFERROR(VLOOKUP(AN53,'Banco de Dados'!$AD$3:$AJ$707,6,FALSE),"")</f>
        <v/>
      </c>
      <c r="N53" s="81">
        <f t="shared" si="2"/>
        <v>0</v>
      </c>
      <c r="O53" s="50"/>
      <c r="P53" s="50"/>
      <c r="Q53" s="50"/>
      <c r="R53" s="50"/>
      <c r="S53" s="50"/>
      <c r="T53" s="50"/>
      <c r="U53" s="50"/>
      <c r="V53" s="50"/>
      <c r="W53" s="50"/>
      <c r="X53" s="50"/>
      <c r="Y53" s="50"/>
      <c r="Z53" s="50"/>
      <c r="AA53" s="50"/>
      <c r="AB53" s="50"/>
      <c r="AH53" s="46" t="e">
        <f>VLOOKUP(C53,'Banco de Dados'!$A$3:$B$8,2,FALSE)</f>
        <v>#N/A</v>
      </c>
      <c r="AI53" s="46" t="e">
        <f>VLOOKUP(D53,'Banco de Dados'!$E$3:$F$42,2,FALSE)</f>
        <v>#N/A</v>
      </c>
      <c r="AJ53" s="46" t="e">
        <f>VLOOKUP(E53,'Banco de Dados'!$I$3:$J$900,2,FALSE)</f>
        <v>#N/A</v>
      </c>
      <c r="AK53" s="46" t="e">
        <f>VLOOKUP(E53,'Banco de Dados'!$I$3:$O$900,6,FALSE)</f>
        <v>#N/A</v>
      </c>
      <c r="AL53" s="46" t="e">
        <f>VLOOKUP(E53,'Banco de Dados'!$I$3:$O$900,7,FALSE)</f>
        <v>#N/A</v>
      </c>
      <c r="AM53" s="46" t="e">
        <f>VLOOKUP(E53,'Banco de Dados'!$I$3:$N$900,5,FALSE)</f>
        <v>#N/A</v>
      </c>
      <c r="AN53" s="46" t="e">
        <f t="shared" si="3"/>
        <v>#N/A</v>
      </c>
    </row>
    <row r="54" spans="1:40" ht="24.6" customHeight="1" thickBot="1" x14ac:dyDescent="0.3">
      <c r="A54" s="70"/>
      <c r="B54" s="71"/>
      <c r="C54" s="71"/>
      <c r="D54" s="71"/>
      <c r="E54" s="71"/>
      <c r="F54" s="71"/>
      <c r="G54" s="71"/>
      <c r="H54" s="71"/>
      <c r="I54" s="71"/>
      <c r="J54" s="72"/>
      <c r="K54" s="73"/>
      <c r="L54" s="78"/>
      <c r="M54" s="74" t="s">
        <v>1074</v>
      </c>
      <c r="N54" s="79">
        <f>SUM(N4:N53)</f>
        <v>0</v>
      </c>
      <c r="O54" s="48"/>
      <c r="P54" s="48"/>
      <c r="Q54" s="48"/>
      <c r="R54" s="48"/>
      <c r="S54" s="48"/>
      <c r="T54" s="48"/>
      <c r="U54" s="48"/>
      <c r="V54" s="48"/>
      <c r="W54" s="48"/>
      <c r="X54" s="48"/>
      <c r="Y54" s="48"/>
      <c r="Z54" s="48"/>
      <c r="AA54" s="48"/>
      <c r="AB54" s="48"/>
    </row>
    <row r="55" spans="1:40" ht="15" x14ac:dyDescent="0.25">
      <c r="A55" s="41" t="s">
        <v>1071</v>
      </c>
      <c r="B55" s="42"/>
      <c r="C55" s="42"/>
      <c r="D55" s="42"/>
      <c r="E55" s="42"/>
      <c r="F55" s="42"/>
      <c r="G55" s="42"/>
      <c r="H55" s="42"/>
      <c r="I55" s="42"/>
      <c r="M55" s="42"/>
    </row>
    <row r="56" spans="1:40" x14ac:dyDescent="0.25">
      <c r="A56" s="41" t="s">
        <v>1075</v>
      </c>
    </row>
  </sheetData>
  <sheetProtection algorithmName="SHA-512" hashValue="6Eob5hf7OBUAbtkl94NILf5dQ0g7XYRvBMN52f+NvZ70U6+vhMW6EOShbB/VUXkB45UcpWUWz9KvRc92MYqtOw==" saltValue="L4CNKVS7z0zfjtqCM6odng==" spinCount="100000" sheet="1" objects="1" scenarios="1"/>
  <dataValidations count="3">
    <dataValidation type="list" allowBlank="1" showInputMessage="1" showErrorMessage="1" sqref="C4:C53" xr:uid="{00000000-0002-0000-0100-000000000000}">
      <formula1>ListDiciplina</formula1>
    </dataValidation>
    <dataValidation type="list" allowBlank="1" showInputMessage="1" showErrorMessage="1" sqref="G4:H53 D4:E53" xr:uid="{00000000-0002-0000-0100-000001000000}">
      <formula1>INDIRECT(AH4)</formula1>
    </dataValidation>
    <dataValidation type="whole" allowBlank="1" showInputMessage="1" showErrorMessage="1" errorTitle="Apenas números" error="Digite a quantidade de itens de 1 até 9999" sqref="K4:K53" xr:uid="{00000000-0002-0000-0100-000002000000}">
      <formula1>1</formula1>
      <formula2>9999</formula2>
    </dataValidation>
  </dataValidations>
  <pageMargins left="0.25" right="0.25"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79</vt:i4>
      </vt:variant>
    </vt:vector>
  </HeadingPairs>
  <TitlesOfParts>
    <vt:vector size="81" baseType="lpstr">
      <vt:lpstr>Banco de Dados</vt:lpstr>
      <vt:lpstr>Orçamento</vt:lpstr>
      <vt:lpstr>ListAtividade001</vt:lpstr>
      <vt:lpstr>ListAtividade002</vt:lpstr>
      <vt:lpstr>ListAtividade003</vt:lpstr>
      <vt:lpstr>ListAtividade004</vt:lpstr>
      <vt:lpstr>ListAtividade005</vt:lpstr>
      <vt:lpstr>ListAtividade006</vt:lpstr>
      <vt:lpstr>ListAtividade007</vt:lpstr>
      <vt:lpstr>ListAtividade008</vt:lpstr>
      <vt:lpstr>ListAtividade009</vt:lpstr>
      <vt:lpstr>ListAtividade010</vt:lpstr>
      <vt:lpstr>ListAtividade011</vt:lpstr>
      <vt:lpstr>ListAtividade012</vt:lpstr>
      <vt:lpstr>ListAtividade013</vt:lpstr>
      <vt:lpstr>ListAtividade014</vt:lpstr>
      <vt:lpstr>ListAtividade015</vt:lpstr>
      <vt:lpstr>ListAtividade016</vt:lpstr>
      <vt:lpstr>ListAtividade017</vt:lpstr>
      <vt:lpstr>ListAtividade018</vt:lpstr>
      <vt:lpstr>ListAtividade019</vt:lpstr>
      <vt:lpstr>ListAtividade020</vt:lpstr>
      <vt:lpstr>ListAtividade021</vt:lpstr>
      <vt:lpstr>ListAtividade022</vt:lpstr>
      <vt:lpstr>ListAtividade023</vt:lpstr>
      <vt:lpstr>ListAtividade024</vt:lpstr>
      <vt:lpstr>ListAtividade025</vt:lpstr>
      <vt:lpstr>ListAtividade026</vt:lpstr>
      <vt:lpstr>ListAtividade027</vt:lpstr>
      <vt:lpstr>ListAtividade028</vt:lpstr>
      <vt:lpstr>ListAtividade029</vt:lpstr>
      <vt:lpstr>ListAtividade030</vt:lpstr>
      <vt:lpstr>ListAtividade031</vt:lpstr>
      <vt:lpstr>ListAtividade032</vt:lpstr>
      <vt:lpstr>ListAtividade033</vt:lpstr>
      <vt:lpstr>ListAtividade034</vt:lpstr>
      <vt:lpstr>ListAtividade035</vt:lpstr>
      <vt:lpstr>ListAtividade036</vt:lpstr>
      <vt:lpstr>ListAtividade037</vt:lpstr>
      <vt:lpstr>ListComp001</vt:lpstr>
      <vt:lpstr>ListComp002</vt:lpstr>
      <vt:lpstr>ListComp003</vt:lpstr>
      <vt:lpstr>ListComp004</vt:lpstr>
      <vt:lpstr>ListComp005</vt:lpstr>
      <vt:lpstr>ListComp006</vt:lpstr>
      <vt:lpstr>ListComp007</vt:lpstr>
      <vt:lpstr>ListCompo001</vt:lpstr>
      <vt:lpstr>ListCompo002</vt:lpstr>
      <vt:lpstr>ListCompo003</vt:lpstr>
      <vt:lpstr>ListCompo004</vt:lpstr>
      <vt:lpstr>ListCompo005</vt:lpstr>
      <vt:lpstr>ListCompo006</vt:lpstr>
      <vt:lpstr>ListCompo007</vt:lpstr>
      <vt:lpstr>ListCompo008</vt:lpstr>
      <vt:lpstr>ListCompo009</vt:lpstr>
      <vt:lpstr>ListDiciplina</vt:lpstr>
      <vt:lpstr>ListDiciplina001</vt:lpstr>
      <vt:lpstr>ListDiciplina002</vt:lpstr>
      <vt:lpstr>ListDiciplina003</vt:lpstr>
      <vt:lpstr>ListDiciplina004</vt:lpstr>
      <vt:lpstr>ListDiciplina005</vt:lpstr>
      <vt:lpstr>ListDiciplina006</vt:lpstr>
      <vt:lpstr>ListPlat001</vt:lpstr>
      <vt:lpstr>ListPlat002</vt:lpstr>
      <vt:lpstr>ListPlat003</vt:lpstr>
      <vt:lpstr>ListPlat004</vt:lpstr>
      <vt:lpstr>ListPlat005</vt:lpstr>
      <vt:lpstr>ListPlat006</vt:lpstr>
      <vt:lpstr>ListPlat007</vt:lpstr>
      <vt:lpstr>ListPlat008</vt:lpstr>
      <vt:lpstr>ListPlat009</vt:lpstr>
      <vt:lpstr>ListPlat010</vt:lpstr>
      <vt:lpstr>ListPlat011</vt:lpstr>
      <vt:lpstr>ListPlat012</vt:lpstr>
      <vt:lpstr>ListPlat013</vt:lpstr>
      <vt:lpstr>ListPlat014</vt:lpstr>
      <vt:lpstr>ListPlat015</vt:lpstr>
      <vt:lpstr>ListPlat016</vt:lpstr>
      <vt:lpstr>ListPlat017</vt:lpstr>
      <vt:lpstr>ListPlat018</vt:lpstr>
      <vt:lpstr>ListUnidMed050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Cesar De Oliveira Cunha</dc:creator>
  <cp:lastModifiedBy>Carlos Cesar De Oliveira Cunha</cp:lastModifiedBy>
  <cp:lastPrinted>2018-06-08T18:17:44Z</cp:lastPrinted>
  <dcterms:created xsi:type="dcterms:W3CDTF">2018-06-08T16:55:01Z</dcterms:created>
  <dcterms:modified xsi:type="dcterms:W3CDTF">2020-03-09T18:20:12Z</dcterms:modified>
</cp:coreProperties>
</file>