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67960\Desktop\TASMT2\05- SHAREPOINT\SHAREPOINT\"/>
    </mc:Choice>
  </mc:AlternateContent>
  <xr:revisionPtr revIDLastSave="0" documentId="13_ncr:1_{4A3C333E-A15B-4F0A-A590-C163EEE6593D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Base" sheetId="1" r:id="rId1"/>
    <sheet name="Weeks2022" sheetId="11" r:id="rId2"/>
    <sheet name="Resumen" sheetId="9" r:id="rId3"/>
    <sheet name="Sub-families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1" l="1"/>
  <c r="B34" i="11"/>
  <c r="B35" i="11"/>
  <c r="B36" i="11"/>
  <c r="B37" i="11"/>
  <c r="C33" i="11"/>
  <c r="C34" i="11"/>
  <c r="C35" i="11"/>
  <c r="C36" i="11"/>
  <c r="C37" i="11"/>
  <c r="B32" i="11" l="1"/>
  <c r="C32" i="11"/>
  <c r="B31" i="11"/>
  <c r="C31" i="11"/>
  <c r="B25" i="11"/>
  <c r="B26" i="11"/>
  <c r="B27" i="11"/>
  <c r="B28" i="11"/>
  <c r="B29" i="11"/>
  <c r="B30" i="11"/>
  <c r="C25" i="11"/>
  <c r="C26" i="11"/>
  <c r="C27" i="11"/>
  <c r="C28" i="11"/>
  <c r="C29" i="11"/>
  <c r="C30" i="11"/>
  <c r="B24" i="11"/>
  <c r="C24" i="11"/>
  <c r="B23" i="11"/>
  <c r="C23" i="11"/>
  <c r="B22" i="11"/>
  <c r="C22" i="11"/>
  <c r="B21" i="11"/>
  <c r="C21" i="11"/>
  <c r="B20" i="11"/>
  <c r="C20" i="11"/>
  <c r="B19" i="11"/>
  <c r="C19" i="11"/>
  <c r="B16" i="11"/>
  <c r="B17" i="11"/>
  <c r="B18" i="11"/>
  <c r="C16" i="11"/>
  <c r="C17" i="11"/>
  <c r="C18" i="11"/>
  <c r="B13" i="11"/>
  <c r="B14" i="11"/>
  <c r="B15" i="11"/>
  <c r="C13" i="11"/>
  <c r="C14" i="11"/>
  <c r="C15" i="11"/>
  <c r="C12" i="11" l="1"/>
  <c r="C24" i="9" l="1"/>
  <c r="C26" i="9"/>
  <c r="D15" i="9" l="1"/>
  <c r="D17" i="9" s="1"/>
  <c r="D23" i="9"/>
  <c r="D22" i="9"/>
  <c r="D20" i="9"/>
  <c r="D19" i="9"/>
  <c r="C8" i="9"/>
  <c r="C7" i="9"/>
  <c r="C5" i="9"/>
  <c r="D16" i="9"/>
  <c r="D14" i="9"/>
  <c r="D13" i="9"/>
  <c r="D11" i="9"/>
  <c r="D10" i="9"/>
  <c r="D8" i="9"/>
  <c r="C9" i="11" l="1"/>
  <c r="C10" i="11"/>
  <c r="C8" i="11"/>
  <c r="C7" i="11"/>
  <c r="C6" i="11"/>
  <c r="C5" i="11"/>
  <c r="C2" i="11"/>
  <c r="C11" i="11"/>
  <c r="C4" i="11"/>
  <c r="C3" i="11"/>
  <c r="D7" i="9"/>
  <c r="C4" i="9"/>
</calcChain>
</file>

<file path=xl/sharedStrings.xml><?xml version="1.0" encoding="utf-8"?>
<sst xmlns="http://schemas.openxmlformats.org/spreadsheetml/2006/main" count="218" uniqueCount="103">
  <si>
    <t>WU Code</t>
  </si>
  <si>
    <t>Name Deliverable</t>
  </si>
  <si>
    <t>Critically</t>
  </si>
  <si>
    <t>Reference</t>
  </si>
  <si>
    <t>PN</t>
  </si>
  <si>
    <t>Consultant</t>
  </si>
  <si>
    <t>Number PNs</t>
  </si>
  <si>
    <t>Received Date</t>
  </si>
  <si>
    <t>Start Date</t>
  </si>
  <si>
    <t>Expected End Date</t>
  </si>
  <si>
    <t>End Blocked</t>
  </si>
  <si>
    <t>End Date</t>
  </si>
  <si>
    <t>Status</t>
  </si>
  <si>
    <t>Locked</t>
  </si>
  <si>
    <t>OQD</t>
  </si>
  <si>
    <t>Comments</t>
  </si>
  <si>
    <t>Requesting department</t>
  </si>
  <si>
    <t>Derived Department</t>
  </si>
  <si>
    <t>Autonomous</t>
  </si>
  <si>
    <t>Crosschecker</t>
  </si>
  <si>
    <t>Self crosscheck</t>
  </si>
  <si>
    <t>Number of major errors</t>
  </si>
  <si>
    <t>Number of minor errors</t>
  </si>
  <si>
    <t>Comments major errors</t>
  </si>
  <si>
    <t>Comment minor errors</t>
  </si>
  <si>
    <t>Critical error (only MD)</t>
  </si>
  <si>
    <t>Condicional critical error (only MD)</t>
  </si>
  <si>
    <t>Form error (only MD)</t>
  </si>
  <si>
    <t>Comments critical error (only MD)</t>
  </si>
  <si>
    <t>Comments form error (only MD)</t>
  </si>
  <si>
    <t>Commnets condicional critical error (only MD)</t>
  </si>
  <si>
    <t>LTA</t>
  </si>
  <si>
    <t>MRTT</t>
  </si>
  <si>
    <t>A400M</t>
  </si>
  <si>
    <t>Pablo RETORTILLO</t>
  </si>
  <si>
    <t>Closed</t>
  </si>
  <si>
    <t>No</t>
  </si>
  <si>
    <t>Yes</t>
  </si>
  <si>
    <t>Difficulty</t>
  </si>
  <si>
    <t>High</t>
  </si>
  <si>
    <t>Medium</t>
  </si>
  <si>
    <t>Low</t>
  </si>
  <si>
    <t>Deliverable ID</t>
  </si>
  <si>
    <t>Deliverable ID:Critically</t>
  </si>
  <si>
    <t>Deliverable ID:Name Deliverable</t>
  </si>
  <si>
    <t>Título</t>
  </si>
  <si>
    <t>Real Time Spent (h)</t>
  </si>
  <si>
    <t>Self crossckeck</t>
  </si>
  <si>
    <t>Comments condicional critical error (only MD)</t>
  </si>
  <si>
    <t>WP2.3</t>
  </si>
  <si>
    <t>WP2.1. B</t>
  </si>
  <si>
    <t>WP2.1. A</t>
  </si>
  <si>
    <t>Week</t>
  </si>
  <si>
    <t>Real Time</t>
  </si>
  <si>
    <t>Day</t>
  </si>
  <si>
    <t>WP2</t>
  </si>
  <si>
    <t>WP1</t>
  </si>
  <si>
    <t>Valor Tarea 2020 (WP2.3)</t>
  </si>
  <si>
    <t>Valor Tarea 2021 (WP2.3)</t>
  </si>
  <si>
    <t>Valor TQ 2020 (WP2.1 &amp; WP1.15)</t>
  </si>
  <si>
    <t>Valor TQ 2021  (WP2.1 &amp; WP1.15)</t>
  </si>
  <si>
    <t>Valor TQ 2022 (WP2.1 &amp; WP1.15)</t>
  </si>
  <si>
    <t>Valor MANT 2020 (WP1.14)</t>
  </si>
  <si>
    <t>Valor MANT 2021 (WP1.14)</t>
  </si>
  <si>
    <t>Valor ALTA 2020 (WP1.13)</t>
  </si>
  <si>
    <t>Valor Oferta 2020 (WP1.17)</t>
  </si>
  <si>
    <t>Valor ALTA 2021 (WP1.13)</t>
  </si>
  <si>
    <t>Valor Oferta 2021 (WP1.17)</t>
  </si>
  <si>
    <t>Valor Oferta 2022 (WP1.17)</t>
  </si>
  <si>
    <t>Valor ALTA 2022 (WP1.13)</t>
  </si>
  <si>
    <t>Valor MANT 2022 (WP1.14)</t>
  </si>
  <si>
    <t>Valor Tarea 2022 (WP2.3)</t>
  </si>
  <si>
    <t>Valor Oferta 2021 (WP1.16)</t>
  </si>
  <si>
    <t>Valor Oferta 2020 (WP1.16)</t>
  </si>
  <si>
    <t>Valor Oferta 2022 (WP1.16)</t>
  </si>
  <si>
    <t>WP1.17</t>
  </si>
  <si>
    <t>Valor Anáisis 2020 (WP1.18)</t>
  </si>
  <si>
    <t>Valor Anáisis 2021 (WP1.18)</t>
  </si>
  <si>
    <t>Valor Anáisis 2022 (WP1.18)</t>
  </si>
  <si>
    <t>Real Time Spent</t>
  </si>
  <si>
    <t>Ofertas LTA/MRTT</t>
  </si>
  <si>
    <t>Asignaciones</t>
  </si>
  <si>
    <t>Price Delivery</t>
  </si>
  <si>
    <t>Ofertas A400M</t>
  </si>
  <si>
    <t>N/A</t>
  </si>
  <si>
    <t>Justificación precios A400M</t>
  </si>
  <si>
    <t>Valor Anáisis 2022 (WP2.2)</t>
  </si>
  <si>
    <t>Valor Anáisis 2020 (WP2.2)</t>
  </si>
  <si>
    <t>Valor Anáisis 2021 (WP2.2)</t>
  </si>
  <si>
    <t>Titulo</t>
  </si>
  <si>
    <t>Subfamilia</t>
  </si>
  <si>
    <t>WP1.16 C</t>
  </si>
  <si>
    <t>ALBERTO GARCÍA COLORADO</t>
  </si>
  <si>
    <t>1271328_Price Deliver_wk43</t>
  </si>
  <si>
    <t>1267836_Group1_España_MRTT</t>
  </si>
  <si>
    <t>1269648_EXPORT_A400M</t>
  </si>
  <si>
    <t>1274342_Price Deliver_wk44</t>
  </si>
  <si>
    <t>1273058_10590_Canada_C295</t>
  </si>
  <si>
    <t>1273835_Group17_Francia_MRTT</t>
  </si>
  <si>
    <t>1278407_Price Deliver_wk45</t>
  </si>
  <si>
    <t>1276753_OCCAR_A400M</t>
  </si>
  <si>
    <t>1276765_10059_Marruecos_MRTT</t>
  </si>
  <si>
    <t>1277956_Group20_Kazakhastan_C295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</si>
</sst>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.00_);_(&quot;€&quot;* \(#,##0.00\);_(&quot;€&quot;* &quot;-&quot;??_);_(@_)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</borders>
  <cellStyleXfs count="160">
    <xf numFmtId="0" fontId="0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" fillId="7" borderId="7" applyNumberFormat="0" applyAlignment="0" applyProtection="0"/>
    <xf numFmtId="0" fontId="16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22" fillId="0" borderId="0"/>
    <xf numFmtId="0" fontId="2" fillId="0" borderId="0"/>
    <xf numFmtId="0" fontId="23" fillId="0" borderId="0" applyNumberFormat="0" applyFill="0" applyBorder="0" applyAlignment="0" applyProtection="0"/>
  </cellStyleXfs>
  <cellXfs count="27">
    <xf numFmtId="0" fontId="0" fillId="0" borderId="0" xfId="0"/>
    <xf numFmtId="0" fontId="0" fillId="33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36" borderId="0" xfId="0" applyFill="1" applyBorder="1" applyAlignment="1">
      <alignment horizontal="left" vertical="center"/>
    </xf>
    <xf numFmtId="0" fontId="0" fillId="33" borderId="11" xfId="0" applyFill="1" applyBorder="1" applyAlignment="1">
      <alignment horizontal="left" vertical="center"/>
    </xf>
    <xf numFmtId="0" fontId="0" fillId="33" borderId="0" xfId="0" applyFill="1" applyBorder="1" applyAlignment="1">
      <alignment horizontal="center" vertical="center"/>
    </xf>
    <xf numFmtId="14" fontId="0" fillId="36" borderId="0" xfId="0" applyNumberFormat="1" applyFill="1" applyBorder="1" applyAlignment="1">
      <alignment horizontal="left" vertical="center"/>
    </xf>
    <xf numFmtId="0" fontId="0" fillId="36" borderId="0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4" borderId="10" xfId="0" applyNumberFormat="1" applyFill="1" applyBorder="1" applyAlignment="1">
      <alignment horizontal="center" vertical="center" wrapText="1"/>
    </xf>
    <xf numFmtId="0" fontId="0" fillId="34" borderId="12" xfId="0" applyNumberFormat="1" applyFill="1" applyBorder="1" applyAlignment="1">
      <alignment horizontal="center" vertical="center" wrapText="1"/>
    </xf>
    <xf numFmtId="0" fontId="0" fillId="35" borderId="1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37" borderId="10" xfId="0" applyNumberForma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160">
    <cellStyle name="20% - Énfasis1" xfId="128" builtinId="30" customBuiltin="1"/>
    <cellStyle name="20% - Énfasis2" xfId="131" builtinId="34" customBuiltin="1"/>
    <cellStyle name="20% - Énfasis3" xfId="134" builtinId="38" customBuiltin="1"/>
    <cellStyle name="20% - Énfasis4" xfId="137" builtinId="42" customBuiltin="1"/>
    <cellStyle name="20% - Énfasis5" xfId="140" builtinId="46" customBuiltin="1"/>
    <cellStyle name="20% - Énfasis6" xfId="143" builtinId="50" customBuiltin="1"/>
    <cellStyle name="40% - Énfasis1" xfId="129" builtinId="31" customBuiltin="1"/>
    <cellStyle name="40% - Énfasis2" xfId="132" builtinId="35" customBuiltin="1"/>
    <cellStyle name="40% - Énfasis3" xfId="135" builtinId="39" customBuiltin="1"/>
    <cellStyle name="40% - Énfasis4" xfId="138" builtinId="43" customBuiltin="1"/>
    <cellStyle name="40% - Énfasis5" xfId="141" builtinId="47" customBuiltin="1"/>
    <cellStyle name="40% - Énfasis6" xfId="144" builtinId="51" customBuiltin="1"/>
    <cellStyle name="60% - Énfasis1 2" xfId="147" xr:uid="{00000000-0005-0000-0000-00000C000000}"/>
    <cellStyle name="60% - Énfasis2 2" xfId="148" xr:uid="{00000000-0005-0000-0000-00000D000000}"/>
    <cellStyle name="60% - Énfasis3 2" xfId="149" xr:uid="{00000000-0005-0000-0000-00000E000000}"/>
    <cellStyle name="60% - Énfasis4 2" xfId="150" xr:uid="{00000000-0005-0000-0000-00000F000000}"/>
    <cellStyle name="60% - Énfasis5 2" xfId="151" xr:uid="{00000000-0005-0000-0000-000010000000}"/>
    <cellStyle name="60% - Énfasis6 2" xfId="152" xr:uid="{00000000-0005-0000-0000-000011000000}"/>
    <cellStyle name="Bueno" xfId="116" builtinId="26" customBuiltin="1"/>
    <cellStyle name="Cálculo" xfId="120" builtinId="22" customBuiltin="1"/>
    <cellStyle name="Celda de comprobación" xfId="122" builtinId="23" customBuiltin="1"/>
    <cellStyle name="Celda vinculada" xfId="121" builtinId="24" customBuiltin="1"/>
    <cellStyle name="Encabezado 1" xfId="112" builtinId="16" customBuiltin="1"/>
    <cellStyle name="Encabezado 4" xfId="115" builtinId="19" customBuiltin="1"/>
    <cellStyle name="Énfasis1" xfId="127" builtinId="29" customBuiltin="1"/>
    <cellStyle name="Énfasis2" xfId="130" builtinId="33" customBuiltin="1"/>
    <cellStyle name="Énfasis3" xfId="133" builtinId="37" customBuiltin="1"/>
    <cellStyle name="Énfasis4" xfId="136" builtinId="41" customBuiltin="1"/>
    <cellStyle name="Énfasis5" xfId="139" builtinId="45" customBuiltin="1"/>
    <cellStyle name="Énfasis6" xfId="142" builtinId="49" customBuiltin="1"/>
    <cellStyle name="Entrada" xfId="118" builtinId="20" customBuiltin="1"/>
    <cellStyle name="Hipervínculo 2" xfId="159" xr:uid="{00000000-0005-0000-0000-00001F000000}"/>
    <cellStyle name="Incorrecto" xfId="117" builtinId="27" customBuiltin="1"/>
    <cellStyle name="Moneda 2" xfId="156" xr:uid="{00000000-0005-0000-0000-000021000000}"/>
    <cellStyle name="Neutral 2" xfId="146" xr:uid="{00000000-0005-0000-0000-000022000000}"/>
    <cellStyle name="Normal" xfId="0" builtinId="0"/>
    <cellStyle name="Normal 10" xfId="80" xr:uid="{00000000-0005-0000-0000-000024000000}"/>
    <cellStyle name="Normal 10 2" xfId="87" xr:uid="{00000000-0005-0000-0000-000025000000}"/>
    <cellStyle name="Normal 10 3" xfId="86" xr:uid="{00000000-0005-0000-0000-000026000000}"/>
    <cellStyle name="Normal 11" xfId="81" xr:uid="{00000000-0005-0000-0000-000027000000}"/>
    <cellStyle name="Normal 11 2" xfId="89" xr:uid="{00000000-0005-0000-0000-000028000000}"/>
    <cellStyle name="Normal 11 3" xfId="88" xr:uid="{00000000-0005-0000-0000-000029000000}"/>
    <cellStyle name="Normal 12" xfId="82" xr:uid="{00000000-0005-0000-0000-00002A000000}"/>
    <cellStyle name="Normal 12 2" xfId="111" xr:uid="{00000000-0005-0000-0000-00002B000000}"/>
    <cellStyle name="Normal 12 3" xfId="90" xr:uid="{00000000-0005-0000-0000-00002C000000}"/>
    <cellStyle name="Normal 12 3 2" xfId="155" xr:uid="{00000000-0005-0000-0000-00002D000000}"/>
    <cellStyle name="Normal 13" xfId="83" xr:uid="{00000000-0005-0000-0000-00002E000000}"/>
    <cellStyle name="Normal 13 2" xfId="84" xr:uid="{00000000-0005-0000-0000-00002F000000}"/>
    <cellStyle name="Normal 13 2 2" xfId="154" xr:uid="{00000000-0005-0000-0000-000030000000}"/>
    <cellStyle name="Normal 13 3" xfId="153" xr:uid="{00000000-0005-0000-0000-000031000000}"/>
    <cellStyle name="Normal 2" xfId="1" xr:uid="{00000000-0005-0000-0000-000032000000}"/>
    <cellStyle name="Normal 2 2" xfId="3" xr:uid="{00000000-0005-0000-0000-000033000000}"/>
    <cellStyle name="Normal 2 3" xfId="85" xr:uid="{00000000-0005-0000-0000-000034000000}"/>
    <cellStyle name="Normal 2 4" xfId="157" xr:uid="{00000000-0005-0000-0000-000035000000}"/>
    <cellStyle name="Normal 3" xfId="2" xr:uid="{00000000-0005-0000-0000-000036000000}"/>
    <cellStyle name="Normal 3 2" xfId="158" xr:uid="{00000000-0005-0000-0000-000037000000}"/>
    <cellStyle name="Normal 4" xfId="4" xr:uid="{00000000-0005-0000-0000-000038000000}"/>
    <cellStyle name="Normal 4 10" xfId="48" xr:uid="{00000000-0005-0000-0000-000039000000}"/>
    <cellStyle name="Normal 4 11" xfId="60" xr:uid="{00000000-0005-0000-0000-00003A000000}"/>
    <cellStyle name="Normal 4 12" xfId="58" xr:uid="{00000000-0005-0000-0000-00003B000000}"/>
    <cellStyle name="Normal 4 2" xfId="6" xr:uid="{00000000-0005-0000-0000-00003C000000}"/>
    <cellStyle name="Normal 4 2 2" xfId="61" xr:uid="{00000000-0005-0000-0000-00003D000000}"/>
    <cellStyle name="Normal 4 2 3" xfId="59" xr:uid="{00000000-0005-0000-0000-00003E000000}"/>
    <cellStyle name="Normal 4 2 3 2" xfId="92" xr:uid="{00000000-0005-0000-0000-00003F000000}"/>
    <cellStyle name="Normal 4 2 3 3" xfId="91" xr:uid="{00000000-0005-0000-0000-000040000000}"/>
    <cellStyle name="Normal 4 3" xfId="5" xr:uid="{00000000-0005-0000-0000-000041000000}"/>
    <cellStyle name="Normal 4 3 2" xfId="62" xr:uid="{00000000-0005-0000-0000-000042000000}"/>
    <cellStyle name="Normal 4 4" xfId="10" xr:uid="{00000000-0005-0000-0000-000043000000}"/>
    <cellStyle name="Normal 4 5" xfId="11" xr:uid="{00000000-0005-0000-0000-000044000000}"/>
    <cellStyle name="Normal 4 5 2" xfId="18" xr:uid="{00000000-0005-0000-0000-000045000000}"/>
    <cellStyle name="Normal 4 5 2 2" xfId="24" xr:uid="{00000000-0005-0000-0000-000046000000}"/>
    <cellStyle name="Normal 4 5 2 3" xfId="43" xr:uid="{00000000-0005-0000-0000-000047000000}"/>
    <cellStyle name="Normal 4 5 2 4" xfId="52" xr:uid="{00000000-0005-0000-0000-000048000000}"/>
    <cellStyle name="Normal 4 5 2 5" xfId="74" xr:uid="{00000000-0005-0000-0000-000049000000}"/>
    <cellStyle name="Normal 4 5 2 6" xfId="64" xr:uid="{00000000-0005-0000-0000-00004A000000}"/>
    <cellStyle name="Normal 4 5 2 6 2" xfId="94" xr:uid="{00000000-0005-0000-0000-00004B000000}"/>
    <cellStyle name="Normal 4 5 2 6 3" xfId="93" xr:uid="{00000000-0005-0000-0000-00004C000000}"/>
    <cellStyle name="Normal 4 5 3" xfId="37" xr:uid="{00000000-0005-0000-0000-00004D000000}"/>
    <cellStyle name="Normal 4 5 4" xfId="30" xr:uid="{00000000-0005-0000-0000-00004E000000}"/>
    <cellStyle name="Normal 4 5 5" xfId="70" xr:uid="{00000000-0005-0000-0000-00004F000000}"/>
    <cellStyle name="Normal 4 6" xfId="13" xr:uid="{00000000-0005-0000-0000-000050000000}"/>
    <cellStyle name="Normal 4 6 2" xfId="20" xr:uid="{00000000-0005-0000-0000-000051000000}"/>
    <cellStyle name="Normal 4 6 2 2" xfId="26" xr:uid="{00000000-0005-0000-0000-000052000000}"/>
    <cellStyle name="Normal 4 6 2 3" xfId="45" xr:uid="{00000000-0005-0000-0000-000053000000}"/>
    <cellStyle name="Normal 4 6 2 4" xfId="54" xr:uid="{00000000-0005-0000-0000-000054000000}"/>
    <cellStyle name="Normal 4 6 2 5" xfId="75" xr:uid="{00000000-0005-0000-0000-000055000000}"/>
    <cellStyle name="Normal 4 6 2 6" xfId="66" xr:uid="{00000000-0005-0000-0000-000056000000}"/>
    <cellStyle name="Normal 4 6 2 6 2" xfId="96" xr:uid="{00000000-0005-0000-0000-000057000000}"/>
    <cellStyle name="Normal 4 6 2 6 3" xfId="95" xr:uid="{00000000-0005-0000-0000-000058000000}"/>
    <cellStyle name="Normal 4 6 3" xfId="39" xr:uid="{00000000-0005-0000-0000-000059000000}"/>
    <cellStyle name="Normal 4 6 4" xfId="29" xr:uid="{00000000-0005-0000-0000-00005A000000}"/>
    <cellStyle name="Normal 4 6 5" xfId="72" xr:uid="{00000000-0005-0000-0000-00005B000000}"/>
    <cellStyle name="Normal 4 7" xfId="15" xr:uid="{00000000-0005-0000-0000-00005C000000}"/>
    <cellStyle name="Normal 4 7 2" xfId="21" xr:uid="{00000000-0005-0000-0000-00005D000000}"/>
    <cellStyle name="Normal 4 7 2 2" xfId="25" xr:uid="{00000000-0005-0000-0000-00005E000000}"/>
    <cellStyle name="Normal 4 7 2 3" xfId="46" xr:uid="{00000000-0005-0000-0000-00005F000000}"/>
    <cellStyle name="Normal 4 7 2 4" xfId="55" xr:uid="{00000000-0005-0000-0000-000060000000}"/>
    <cellStyle name="Normal 4 7 3" xfId="40" xr:uid="{00000000-0005-0000-0000-000061000000}"/>
    <cellStyle name="Normal 4 7 4" xfId="49" xr:uid="{00000000-0005-0000-0000-000062000000}"/>
    <cellStyle name="Normal 4 7 5" xfId="73" xr:uid="{00000000-0005-0000-0000-000063000000}"/>
    <cellStyle name="Normal 4 7 6" xfId="67" xr:uid="{00000000-0005-0000-0000-000064000000}"/>
    <cellStyle name="Normal 4 7 6 2" xfId="98" xr:uid="{00000000-0005-0000-0000-000065000000}"/>
    <cellStyle name="Normal 4 7 6 3" xfId="97" xr:uid="{00000000-0005-0000-0000-000066000000}"/>
    <cellStyle name="Normal 4 8" xfId="9" xr:uid="{00000000-0005-0000-0000-000067000000}"/>
    <cellStyle name="Normal 4 8 2" xfId="17" xr:uid="{00000000-0005-0000-0000-000068000000}"/>
    <cellStyle name="Normal 4 8 2 2" xfId="23" xr:uid="{00000000-0005-0000-0000-000069000000}"/>
    <cellStyle name="Normal 4 8 2 3" xfId="42" xr:uid="{00000000-0005-0000-0000-00006A000000}"/>
    <cellStyle name="Normal 4 8 2 4" xfId="51" xr:uid="{00000000-0005-0000-0000-00006B000000}"/>
    <cellStyle name="Normal 4 8 3" xfId="35" xr:uid="{00000000-0005-0000-0000-00006C000000}"/>
    <cellStyle name="Normal 4 8 4" xfId="33" xr:uid="{00000000-0005-0000-0000-00006D000000}"/>
    <cellStyle name="Normal 4 8 5" xfId="69" xr:uid="{00000000-0005-0000-0000-00006E000000}"/>
    <cellStyle name="Normal 4 8 6" xfId="63" xr:uid="{00000000-0005-0000-0000-00006F000000}"/>
    <cellStyle name="Normal 4 8 6 2" xfId="100" xr:uid="{00000000-0005-0000-0000-000070000000}"/>
    <cellStyle name="Normal 4 8 6 3" xfId="99" xr:uid="{00000000-0005-0000-0000-000071000000}"/>
    <cellStyle name="Normal 4 9" xfId="32" xr:uid="{00000000-0005-0000-0000-000072000000}"/>
    <cellStyle name="Normal 5" xfId="7" xr:uid="{00000000-0005-0000-0000-000073000000}"/>
    <cellStyle name="Normal 6" xfId="8" xr:uid="{00000000-0005-0000-0000-000074000000}"/>
    <cellStyle name="Normal 6 2" xfId="16" xr:uid="{00000000-0005-0000-0000-000075000000}"/>
    <cellStyle name="Normal 6 2 2" xfId="22" xr:uid="{00000000-0005-0000-0000-000076000000}"/>
    <cellStyle name="Normal 6 2 2 2" xfId="28" xr:uid="{00000000-0005-0000-0000-000077000000}"/>
    <cellStyle name="Normal 6 2 2 3" xfId="47" xr:uid="{00000000-0005-0000-0000-000078000000}"/>
    <cellStyle name="Normal 6 2 2 4" xfId="56" xr:uid="{00000000-0005-0000-0000-000079000000}"/>
    <cellStyle name="Normal 6 2 2 5" xfId="76" xr:uid="{00000000-0005-0000-0000-00007A000000}"/>
    <cellStyle name="Normal 6 2 3" xfId="41" xr:uid="{00000000-0005-0000-0000-00007B000000}"/>
    <cellStyle name="Normal 6 2 3 2" xfId="77" xr:uid="{00000000-0005-0000-0000-00007C000000}"/>
    <cellStyle name="Normal 6 2 3 3" xfId="68" xr:uid="{00000000-0005-0000-0000-00007D000000}"/>
    <cellStyle name="Normal 6 2 3 3 2" xfId="102" xr:uid="{00000000-0005-0000-0000-00007E000000}"/>
    <cellStyle name="Normal 6 2 3 3 3" xfId="101" xr:uid="{00000000-0005-0000-0000-00007F000000}"/>
    <cellStyle name="Normal 6 2 4" xfId="50" xr:uid="{00000000-0005-0000-0000-000080000000}"/>
    <cellStyle name="Normal 6 3" xfId="14" xr:uid="{00000000-0005-0000-0000-000081000000}"/>
    <cellStyle name="Normal 6 4" xfId="12" xr:uid="{00000000-0005-0000-0000-000082000000}"/>
    <cellStyle name="Normal 6 4 2" xfId="19" xr:uid="{00000000-0005-0000-0000-000083000000}"/>
    <cellStyle name="Normal 6 4 2 2" xfId="27" xr:uid="{00000000-0005-0000-0000-000084000000}"/>
    <cellStyle name="Normal 6 4 2 3" xfId="44" xr:uid="{00000000-0005-0000-0000-000085000000}"/>
    <cellStyle name="Normal 6 4 2 4" xfId="53" xr:uid="{00000000-0005-0000-0000-000086000000}"/>
    <cellStyle name="Normal 6 4 3" xfId="38" xr:uid="{00000000-0005-0000-0000-000087000000}"/>
    <cellStyle name="Normal 6 4 4" xfId="31" xr:uid="{00000000-0005-0000-0000-000088000000}"/>
    <cellStyle name="Normal 6 4 5" xfId="71" xr:uid="{00000000-0005-0000-0000-000089000000}"/>
    <cellStyle name="Normal 6 4 6" xfId="65" xr:uid="{00000000-0005-0000-0000-00008A000000}"/>
    <cellStyle name="Normal 6 4 6 2" xfId="104" xr:uid="{00000000-0005-0000-0000-00008B000000}"/>
    <cellStyle name="Normal 6 4 6 3" xfId="103" xr:uid="{00000000-0005-0000-0000-00008C000000}"/>
    <cellStyle name="Normal 6 5" xfId="34" xr:uid="{00000000-0005-0000-0000-00008D000000}"/>
    <cellStyle name="Normal 6 6" xfId="36" xr:uid="{00000000-0005-0000-0000-00008E000000}"/>
    <cellStyle name="Normal 7" xfId="57" xr:uid="{00000000-0005-0000-0000-00008F000000}"/>
    <cellStyle name="Normal 7 2" xfId="106" xr:uid="{00000000-0005-0000-0000-000090000000}"/>
    <cellStyle name="Normal 7 3" xfId="105" xr:uid="{00000000-0005-0000-0000-000091000000}"/>
    <cellStyle name="Normal 8" xfId="78" xr:uid="{00000000-0005-0000-0000-000092000000}"/>
    <cellStyle name="Normal 8 2" xfId="108" xr:uid="{00000000-0005-0000-0000-000093000000}"/>
    <cellStyle name="Normal 8 3" xfId="107" xr:uid="{00000000-0005-0000-0000-000094000000}"/>
    <cellStyle name="Normal 9" xfId="79" xr:uid="{00000000-0005-0000-0000-000095000000}"/>
    <cellStyle name="Normal 9 2" xfId="110" xr:uid="{00000000-0005-0000-0000-000096000000}"/>
    <cellStyle name="Normal 9 3" xfId="109" xr:uid="{00000000-0005-0000-0000-000097000000}"/>
    <cellStyle name="Notas" xfId="124" builtinId="10" customBuiltin="1"/>
    <cellStyle name="Salida" xfId="119" builtinId="21" customBuiltin="1"/>
    <cellStyle name="Texto de advertencia" xfId="123" builtinId="11" customBuiltin="1"/>
    <cellStyle name="Texto explicativo" xfId="125" builtinId="53" customBuiltin="1"/>
    <cellStyle name="Título 2" xfId="113" builtinId="17" customBuiltin="1"/>
    <cellStyle name="Título 3" xfId="114" builtinId="18" customBuiltin="1"/>
    <cellStyle name="Título 4" xfId="145" xr:uid="{00000000-0005-0000-0000-00009E000000}"/>
    <cellStyle name="Total" xfId="126" builtinId="25" customBuiltin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double">
          <color auto="1"/>
        </right>
        <top/>
        <bottom/>
      </border>
    </dxf>
    <dxf>
      <numFmt numFmtId="19" formatCode="dd/mm/yyyy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H4" totalsRowShown="0" headerRowDxfId="77" dataDxfId="76">
  <autoFilter ref="A1:AH4" xr:uid="{00000000-0009-0000-0100-000001000000}"/>
  <tableColumns count="34">
    <tableColumn id="1" xr3:uid="{00000000-0010-0000-0000-000001000000}" name="Deliverable ID" dataDxfId="75"/>
    <tableColumn id="2" xr3:uid="{00000000-0010-0000-0000-000002000000}" name="Deliverable ID:Critically" dataDxfId="74"/>
    <tableColumn id="3" xr3:uid="{00000000-0010-0000-0000-000003000000}" name="Deliverable ID:Name Deliverable" dataDxfId="73"/>
    <tableColumn id="4" xr3:uid="{00000000-0010-0000-0000-000004000000}" name="Título" dataDxfId="72"/>
    <tableColumn id="5" xr3:uid="{00000000-0010-0000-0000-000005000000}" name="Reference" dataDxfId="71"/>
    <tableColumn id="6" xr3:uid="{00000000-0010-0000-0000-000006000000}" name="PN" dataDxfId="70"/>
    <tableColumn id="7" xr3:uid="{00000000-0010-0000-0000-000007000000}" name="Consultant" dataDxfId="69"/>
    <tableColumn id="8" xr3:uid="{00000000-0010-0000-0000-000008000000}" name="Number PNs" dataDxfId="68"/>
    <tableColumn id="9" xr3:uid="{00000000-0010-0000-0000-000009000000}" name="Difficulty" dataDxfId="67"/>
    <tableColumn id="10" xr3:uid="{00000000-0010-0000-0000-00000A000000}" name="Real Time Spent (h)" dataDxfId="66"/>
    <tableColumn id="11" xr3:uid="{00000000-0010-0000-0000-00000B000000}" name="Received Date" dataDxfId="65"/>
    <tableColumn id="12" xr3:uid="{00000000-0010-0000-0000-00000C000000}" name="Start Date" dataDxfId="64"/>
    <tableColumn id="13" xr3:uid="{00000000-0010-0000-0000-00000D000000}" name="Expected End Date" dataDxfId="63"/>
    <tableColumn id="14" xr3:uid="{00000000-0010-0000-0000-00000E000000}" name="End Blocked" dataDxfId="62"/>
    <tableColumn id="15" xr3:uid="{00000000-0010-0000-0000-00000F000000}" name="End Date" dataDxfId="61"/>
    <tableColumn id="16" xr3:uid="{00000000-0010-0000-0000-000010000000}" name="Status" dataDxfId="60"/>
    <tableColumn id="17" xr3:uid="{00000000-0010-0000-0000-000011000000}" name="Locked" dataDxfId="59"/>
    <tableColumn id="18" xr3:uid="{00000000-0010-0000-0000-000012000000}" name="OQD" dataDxfId="58"/>
    <tableColumn id="19" xr3:uid="{00000000-0010-0000-0000-000013000000}" name="Comments" dataDxfId="57"/>
    <tableColumn id="20" xr3:uid="{00000000-0010-0000-0000-000014000000}" name="Requesting department" dataDxfId="56"/>
    <tableColumn id="21" xr3:uid="{00000000-0010-0000-0000-000015000000}" name="Derived Department" dataDxfId="55"/>
    <tableColumn id="22" xr3:uid="{00000000-0010-0000-0000-000016000000}" name="Autonomous" dataDxfId="54"/>
    <tableColumn id="23" xr3:uid="{00000000-0010-0000-0000-000017000000}" name="Crosschecker" dataDxfId="53"/>
    <tableColumn id="24" xr3:uid="{00000000-0010-0000-0000-000018000000}" name="Self crossckeck" dataDxfId="52"/>
    <tableColumn id="25" xr3:uid="{00000000-0010-0000-0000-000019000000}" name="Number of major errors" dataDxfId="51"/>
    <tableColumn id="26" xr3:uid="{00000000-0010-0000-0000-00001A000000}" name="Number of minor errors" dataDxfId="50"/>
    <tableColumn id="27" xr3:uid="{00000000-0010-0000-0000-00001B000000}" name="Comments major errors" dataDxfId="49"/>
    <tableColumn id="28" xr3:uid="{00000000-0010-0000-0000-00001C000000}" name="Comment minor errors" dataDxfId="48"/>
    <tableColumn id="29" xr3:uid="{00000000-0010-0000-0000-00001D000000}" name="Critical error (only MD)" dataDxfId="47"/>
    <tableColumn id="30" xr3:uid="{00000000-0010-0000-0000-00001E000000}" name="Condicional critical error (only MD)" dataDxfId="46"/>
    <tableColumn id="31" xr3:uid="{00000000-0010-0000-0000-00001F000000}" name="Form error (only MD)" dataDxfId="45"/>
    <tableColumn id="32" xr3:uid="{00000000-0010-0000-0000-000020000000}" name="Comments critical error (only MD)" dataDxfId="44"/>
    <tableColumn id="33" xr3:uid="{00000000-0010-0000-0000-000021000000}" name="Comments form error (only MD)" dataDxfId="43"/>
    <tableColumn id="34" xr3:uid="{00000000-0010-0000-0000-000022000000}" name="Comments condicional critical error (only MD)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83" displayName="Tabla83" ref="A1:AL37" totalsRowShown="0" headerRowDxfId="41" dataDxfId="40">
  <autoFilter ref="A1:AL37" xr:uid="{00000000-0009-0000-0100-000002000000}"/>
  <sortState xmlns:xlrd2="http://schemas.microsoft.com/office/spreadsheetml/2017/richdata2" ref="A2:AL27">
    <sortCondition ref="H1:H27"/>
  </sortState>
  <tableColumns count="38">
    <tableColumn id="1" xr3:uid="{00000000-0010-0000-0100-000001000000}" name="Week" dataDxfId="39"/>
    <tableColumn id="37" xr3:uid="{00000000-0010-0000-0100-000025000000}" name="Day" dataDxfId="38">
      <calculatedColumnFormula>Tabla83[[#This Row],[End Date]]</calculatedColumnFormula>
    </tableColumn>
    <tableColumn id="36" xr3:uid="{00000000-0010-0000-0100-000024000000}" name="Real Time" dataDxfId="37">
      <calculatedColumnFormula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calculatedColumnFormula>
    </tableColumn>
    <tableColumn id="2" xr3:uid="{00000000-0010-0000-0100-000002000000}" name="WU Code" dataDxfId="36"/>
    <tableColumn id="3" xr3:uid="{00000000-0010-0000-0100-000003000000}" name="Name Deliverable" dataDxfId="35"/>
    <tableColumn id="4" xr3:uid="{00000000-0010-0000-0100-000004000000}" name="Critically" dataDxfId="34"/>
    <tableColumn id="5" xr3:uid="{00000000-0010-0000-0100-000005000000}" name="Titulo" dataDxfId="33"/>
    <tableColumn id="38" xr3:uid="{00000000-0010-0000-0100-000026000000}" name="Subfamilia" dataDxfId="32"/>
    <tableColumn id="6" xr3:uid="{00000000-0010-0000-0100-000006000000}" name="Reference" dataDxfId="31"/>
    <tableColumn id="7" xr3:uid="{00000000-0010-0000-0100-000007000000}" name="PN" dataDxfId="30"/>
    <tableColumn id="8" xr3:uid="{00000000-0010-0000-0100-000008000000}" name="Consultant" dataDxfId="29"/>
    <tableColumn id="9" xr3:uid="{00000000-0010-0000-0100-000009000000}" name="Number PNs" dataDxfId="28"/>
    <tableColumn id="10" xr3:uid="{00000000-0010-0000-0100-00000A000000}" name="Difficulty" dataDxfId="27"/>
    <tableColumn id="11" xr3:uid="{00000000-0010-0000-0100-00000B000000}" name="Real Time Spent" dataDxfId="26"/>
    <tableColumn id="12" xr3:uid="{00000000-0010-0000-0100-00000C000000}" name="Received Date" dataDxfId="25"/>
    <tableColumn id="13" xr3:uid="{00000000-0010-0000-0100-00000D000000}" name="Start Date" dataDxfId="24"/>
    <tableColumn id="14" xr3:uid="{00000000-0010-0000-0100-00000E000000}" name="Expected End Date" dataDxfId="23"/>
    <tableColumn id="15" xr3:uid="{00000000-0010-0000-0100-00000F000000}" name="End Blocked" dataDxfId="22"/>
    <tableColumn id="16" xr3:uid="{00000000-0010-0000-0100-000010000000}" name="End Date" dataDxfId="21"/>
    <tableColumn id="17" xr3:uid="{00000000-0010-0000-0100-000011000000}" name="Status" dataDxfId="20"/>
    <tableColumn id="18" xr3:uid="{00000000-0010-0000-0100-000012000000}" name="Locked" dataDxfId="19"/>
    <tableColumn id="19" xr3:uid="{00000000-0010-0000-0100-000013000000}" name="OQD" dataDxfId="18"/>
    <tableColumn id="20" xr3:uid="{00000000-0010-0000-0100-000014000000}" name="Comments" dataDxfId="17"/>
    <tableColumn id="21" xr3:uid="{00000000-0010-0000-0100-000015000000}" name="Requesting department" dataDxfId="16"/>
    <tableColumn id="22" xr3:uid="{00000000-0010-0000-0100-000016000000}" name="Derived Department" dataDxfId="15"/>
    <tableColumn id="23" xr3:uid="{00000000-0010-0000-0100-000017000000}" name="Autonomous" dataDxfId="14"/>
    <tableColumn id="24" xr3:uid="{00000000-0010-0000-0100-000018000000}" name="Crosschecker" dataDxfId="13"/>
    <tableColumn id="25" xr3:uid="{00000000-0010-0000-0100-000019000000}" name="Self crosscheck" dataDxfId="12"/>
    <tableColumn id="26" xr3:uid="{00000000-0010-0000-0100-00001A000000}" name="Number of major errors" dataDxfId="11"/>
    <tableColumn id="27" xr3:uid="{00000000-0010-0000-0100-00001B000000}" name="Number of minor errors" dataDxfId="10"/>
    <tableColumn id="28" xr3:uid="{00000000-0010-0000-0100-00001C000000}" name="Comments major errors" dataDxfId="9"/>
    <tableColumn id="29" xr3:uid="{00000000-0010-0000-0100-00001D000000}" name="Comment minor errors" dataDxfId="8"/>
    <tableColumn id="30" xr3:uid="{00000000-0010-0000-0100-00001E000000}" name="Critical error (only MD)" dataDxfId="7"/>
    <tableColumn id="31" xr3:uid="{00000000-0010-0000-0100-00001F000000}" name="Condicional critical error (only MD)" dataDxfId="6"/>
    <tableColumn id="32" xr3:uid="{00000000-0010-0000-0100-000020000000}" name="Form error (only MD)" dataDxfId="5"/>
    <tableColumn id="33" xr3:uid="{00000000-0010-0000-0100-000021000000}" name="Comments critical error (only MD)" dataDxfId="4"/>
    <tableColumn id="34" xr3:uid="{00000000-0010-0000-0100-000022000000}" name="Comments form error (only MD)" dataDxfId="3"/>
    <tableColumn id="35" xr3:uid="{00000000-0010-0000-0100-000023000000}" name="Commnets condicional critical error (only MD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topLeftCell="A2" zoomScale="85" zoomScaleNormal="85" workbookViewId="0">
      <selection activeCell="A2" sqref="A2:AH2"/>
    </sheetView>
  </sheetViews>
  <sheetFormatPr baseColWidth="10" defaultRowHeight="15" x14ac:dyDescent="0.25"/>
  <cols>
    <col min="1" max="34" width="15.7109375" style="3" customWidth="1"/>
    <col min="35" max="16384" width="11.42578125" style="3"/>
  </cols>
  <sheetData>
    <row r="1" spans="1:34" s="2" customFormat="1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46</v>
      </c>
      <c r="K1" s="1" t="s">
        <v>7</v>
      </c>
      <c r="L1" s="1" t="s">
        <v>8</v>
      </c>
      <c r="M1" s="1" t="s">
        <v>9</v>
      </c>
      <c r="N1" s="2" t="s">
        <v>10</v>
      </c>
      <c r="O1" s="1" t="s">
        <v>11</v>
      </c>
      <c r="P1" s="1" t="s">
        <v>12</v>
      </c>
      <c r="Q1" s="1" t="s">
        <v>13</v>
      </c>
      <c r="R1" s="2" t="s">
        <v>14</v>
      </c>
      <c r="S1" s="2" t="s">
        <v>15</v>
      </c>
      <c r="T1" s="1" t="s">
        <v>16</v>
      </c>
      <c r="U1" s="2" t="s">
        <v>17</v>
      </c>
      <c r="V1" s="1" t="s">
        <v>18</v>
      </c>
      <c r="W1" s="2" t="s">
        <v>19</v>
      </c>
      <c r="X1" s="1" t="s">
        <v>47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48</v>
      </c>
    </row>
    <row r="2" spans="1:34" x14ac:dyDescent="0.25">
      <c r="A2" s="3" t="s">
        <v>51</v>
      </c>
      <c r="D2" s="3" t="s">
        <v>31</v>
      </c>
      <c r="G2" s="3" t="s">
        <v>34</v>
      </c>
      <c r="I2" s="3" t="s">
        <v>39</v>
      </c>
      <c r="P2" s="3" t="s">
        <v>35</v>
      </c>
      <c r="Q2" s="3" t="s">
        <v>36</v>
      </c>
      <c r="V2" s="3" t="s">
        <v>37</v>
      </c>
      <c r="X2" s="3" t="s">
        <v>37</v>
      </c>
    </row>
    <row r="3" spans="1:34" x14ac:dyDescent="0.25">
      <c r="A3" s="3" t="s">
        <v>50</v>
      </c>
      <c r="D3" s="5" t="s">
        <v>32</v>
      </c>
      <c r="I3" s="3" t="s">
        <v>40</v>
      </c>
    </row>
    <row r="4" spans="1:34" x14ac:dyDescent="0.25">
      <c r="A4" s="3" t="s">
        <v>49</v>
      </c>
      <c r="D4" s="5" t="s">
        <v>33</v>
      </c>
      <c r="I4" s="3" t="s">
        <v>41</v>
      </c>
    </row>
  </sheetData>
  <conditionalFormatting sqref="E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7"/>
  <sheetViews>
    <sheetView tabSelected="1" zoomScale="85" zoomScaleNormal="85" workbookViewId="0">
      <pane ySplit="1" topLeftCell="A5" activePane="bottomLeft" state="frozen"/>
      <selection pane="bottomLeft" activeCell="H12" sqref="H12"/>
    </sheetView>
  </sheetViews>
  <sheetFormatPr baseColWidth="10" defaultRowHeight="15" x14ac:dyDescent="0.25"/>
  <cols>
    <col min="1" max="1" width="5.7109375" style="6" customWidth="1"/>
    <col min="2" max="2" width="10.85546875" style="4" bestFit="1" customWidth="1"/>
    <col min="3" max="3" width="9.7109375" style="19" bestFit="1" customWidth="1"/>
    <col min="4" max="4" width="10.7109375" style="19" customWidth="1"/>
    <col min="5" max="6" width="5.7109375" style="19" customWidth="1"/>
    <col min="7" max="7" width="85.28515625" style="19" bestFit="1" customWidth="1"/>
    <col min="8" max="8" width="26.5703125" style="19" bestFit="1" customWidth="1"/>
    <col min="9" max="9" width="85.28515625" style="19" bestFit="1" customWidth="1"/>
    <col min="10" max="10" width="17.7109375" style="19" customWidth="1"/>
    <col min="11" max="11" width="24.28515625" style="19" customWidth="1"/>
    <col min="12" max="12" width="17" style="6" bestFit="1" customWidth="1"/>
    <col min="13" max="13" width="10.7109375" style="19" customWidth="1"/>
    <col min="14" max="14" width="17.140625" style="6" customWidth="1"/>
    <col min="15" max="16" width="10.7109375" style="19" customWidth="1"/>
    <col min="17" max="17" width="19.85546875" style="19" bestFit="1" customWidth="1"/>
    <col min="18" max="18" width="11.42578125" style="19" customWidth="1"/>
    <col min="19" max="21" width="10.7109375" style="19" customWidth="1"/>
    <col min="22" max="23" width="5.7109375" style="19" customWidth="1"/>
    <col min="24" max="24" width="10.7109375" style="19" customWidth="1"/>
    <col min="25" max="25" width="5.7109375" style="19" customWidth="1"/>
    <col min="26" max="28" width="10.7109375" style="19" customWidth="1"/>
    <col min="29" max="38" width="5.7109375" style="19" customWidth="1"/>
    <col min="39" max="16384" width="11.42578125" style="19"/>
  </cols>
  <sheetData>
    <row r="1" spans="1:38" s="2" customFormat="1" x14ac:dyDescent="0.25">
      <c r="A1" s="11" t="s">
        <v>52</v>
      </c>
      <c r="B1" s="10" t="s">
        <v>54</v>
      </c>
      <c r="C1" s="7" t="s">
        <v>53</v>
      </c>
      <c r="D1" s="8" t="s">
        <v>0</v>
      </c>
      <c r="E1" s="2" t="s">
        <v>1</v>
      </c>
      <c r="F1" s="2" t="s">
        <v>2</v>
      </c>
      <c r="G1" s="1" t="s">
        <v>89</v>
      </c>
      <c r="H1" s="1" t="s">
        <v>90</v>
      </c>
      <c r="I1" s="1" t="s">
        <v>3</v>
      </c>
      <c r="J1" s="1" t="s">
        <v>4</v>
      </c>
      <c r="K1" s="1" t="s">
        <v>5</v>
      </c>
      <c r="L1" s="9" t="s">
        <v>6</v>
      </c>
      <c r="M1" s="1" t="s">
        <v>38</v>
      </c>
      <c r="N1" s="9" t="s">
        <v>79</v>
      </c>
      <c r="O1" s="1" t="s">
        <v>7</v>
      </c>
      <c r="P1" s="1" t="s">
        <v>8</v>
      </c>
      <c r="Q1" s="1" t="s">
        <v>9</v>
      </c>
      <c r="R1" s="2" t="s">
        <v>10</v>
      </c>
      <c r="S1" s="1" t="s">
        <v>11</v>
      </c>
      <c r="T1" s="1" t="s">
        <v>12</v>
      </c>
      <c r="U1" s="1" t="s">
        <v>13</v>
      </c>
      <c r="V1" s="2" t="s">
        <v>14</v>
      </c>
      <c r="W1" s="2" t="s">
        <v>15</v>
      </c>
      <c r="X1" s="1" t="s">
        <v>16</v>
      </c>
      <c r="Y1" s="2" t="s">
        <v>17</v>
      </c>
      <c r="Z1" s="1" t="s">
        <v>18</v>
      </c>
      <c r="AA1" s="1" t="s">
        <v>19</v>
      </c>
      <c r="AB1" s="1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</row>
    <row r="2" spans="1:38" x14ac:dyDescent="0.25">
      <c r="B2" s="4">
        <v>45138</v>
      </c>
      <c r="C2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2" s="23"/>
      <c r="H2" s="22"/>
      <c r="K2" s="2"/>
      <c r="L2" s="17"/>
      <c r="M2" s="2"/>
      <c r="N2" s="17"/>
      <c r="O2" s="18"/>
      <c r="P2" s="18"/>
      <c r="Q2" s="18"/>
      <c r="R2" s="18"/>
      <c r="S2" s="18"/>
      <c r="AA2" s="2"/>
    </row>
    <row r="3" spans="1:38" x14ac:dyDescent="0.25">
      <c r="B3" s="4">
        <v>45138</v>
      </c>
      <c r="C3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3" s="23"/>
      <c r="K3" s="2"/>
      <c r="L3" s="17"/>
      <c r="M3" s="2"/>
      <c r="N3" s="17"/>
      <c r="O3" s="18"/>
      <c r="P3" s="18"/>
      <c r="Q3" s="18"/>
      <c r="R3" s="18"/>
      <c r="S3" s="18"/>
      <c r="AA3" s="2"/>
    </row>
    <row r="4" spans="1:38" x14ac:dyDescent="0.25">
      <c r="B4" s="4">
        <v>45138</v>
      </c>
      <c r="C4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4" s="23"/>
      <c r="K4" s="2"/>
      <c r="L4" s="17"/>
      <c r="M4" s="2"/>
      <c r="N4" s="17"/>
      <c r="O4" s="18"/>
      <c r="P4" s="18"/>
      <c r="Q4" s="18"/>
      <c r="R4" s="18"/>
      <c r="S4" s="18"/>
      <c r="AA4" s="2"/>
    </row>
    <row r="5" spans="1:38" x14ac:dyDescent="0.25">
      <c r="B5" s="24">
        <v>45140</v>
      </c>
      <c r="C5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0.9</v>
      </c>
      <c r="D5" s="23" t="s">
        <v>75</v>
      </c>
      <c r="G5" s="22" t="s">
        <v>94</v>
      </c>
      <c r="H5" s="22" t="s">
        <v>80</v>
      </c>
      <c r="I5" s="22" t="s">
        <v>94</v>
      </c>
      <c r="K5" s="2" t="s">
        <v>92</v>
      </c>
      <c r="L5" s="6">
        <v>1</v>
      </c>
      <c r="M5" s="2" t="s">
        <v>40</v>
      </c>
      <c r="N5" s="6">
        <v>1</v>
      </c>
      <c r="O5" s="4">
        <v>45222</v>
      </c>
      <c r="P5" s="4">
        <v>45222</v>
      </c>
      <c r="Q5" s="4">
        <v>45226</v>
      </c>
      <c r="S5" s="4">
        <v>45226</v>
      </c>
      <c r="T5" s="19" t="s">
        <v>35</v>
      </c>
      <c r="U5" s="19" t="s">
        <v>36</v>
      </c>
      <c r="Z5" s="19" t="s">
        <v>37</v>
      </c>
      <c r="AA5" s="2"/>
      <c r="AB5" s="19" t="s">
        <v>37</v>
      </c>
    </row>
    <row r="6" spans="1:38" x14ac:dyDescent="0.25">
      <c r="B6" s="24">
        <v>45140</v>
      </c>
      <c r="C6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7.8</v>
      </c>
      <c r="D6" s="23" t="s">
        <v>91</v>
      </c>
      <c r="G6" s="19" t="s">
        <v>93</v>
      </c>
      <c r="H6" s="22" t="s">
        <v>82</v>
      </c>
      <c r="I6" s="19" t="s">
        <v>93</v>
      </c>
      <c r="K6" s="2" t="s">
        <v>92</v>
      </c>
      <c r="L6" s="6">
        <v>52</v>
      </c>
      <c r="M6" s="2" t="s">
        <v>40</v>
      </c>
      <c r="N6" s="6">
        <v>10</v>
      </c>
      <c r="O6" s="4">
        <v>45222</v>
      </c>
      <c r="P6" s="4">
        <v>45222</v>
      </c>
      <c r="Q6" s="4">
        <v>45226</v>
      </c>
      <c r="S6" s="4">
        <v>45226</v>
      </c>
      <c r="T6" s="19" t="s">
        <v>35</v>
      </c>
      <c r="U6" s="19" t="s">
        <v>36</v>
      </c>
      <c r="Z6" s="19" t="s">
        <v>37</v>
      </c>
      <c r="AA6" s="2"/>
      <c r="AB6" s="19" t="s">
        <v>37</v>
      </c>
    </row>
    <row r="7" spans="1:38" x14ac:dyDescent="0.25">
      <c r="B7" s="24">
        <v>45142</v>
      </c>
      <c r="C7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0.9</v>
      </c>
      <c r="D7" s="23" t="s">
        <v>75</v>
      </c>
      <c r="G7" s="22" t="s">
        <v>95</v>
      </c>
      <c r="H7" s="22" t="s">
        <v>83</v>
      </c>
      <c r="I7" s="22" t="s">
        <v>95</v>
      </c>
      <c r="K7" s="2" t="s">
        <v>92</v>
      </c>
      <c r="L7" s="6">
        <v>1</v>
      </c>
      <c r="M7" s="2" t="s">
        <v>40</v>
      </c>
      <c r="N7" s="6">
        <v>1</v>
      </c>
      <c r="O7" s="4">
        <v>45222</v>
      </c>
      <c r="P7" s="4">
        <v>45222</v>
      </c>
      <c r="Q7" s="4">
        <v>45226</v>
      </c>
      <c r="S7" s="4">
        <v>45226</v>
      </c>
      <c r="T7" s="19" t="s">
        <v>35</v>
      </c>
      <c r="U7" s="19" t="s">
        <v>36</v>
      </c>
      <c r="Z7" s="19" t="s">
        <v>37</v>
      </c>
      <c r="AA7" s="2"/>
      <c r="AB7" s="19" t="s">
        <v>37</v>
      </c>
    </row>
    <row r="8" spans="1:38" x14ac:dyDescent="0.25">
      <c r="B8" s="24">
        <v>45142</v>
      </c>
      <c r="C8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11.25</v>
      </c>
      <c r="D8" s="23" t="s">
        <v>91</v>
      </c>
      <c r="G8" s="19" t="s">
        <v>96</v>
      </c>
      <c r="H8" s="22" t="s">
        <v>82</v>
      </c>
      <c r="I8" s="19" t="s">
        <v>96</v>
      </c>
      <c r="K8" s="2" t="s">
        <v>92</v>
      </c>
      <c r="L8" s="6">
        <v>75</v>
      </c>
      <c r="M8" s="2" t="s">
        <v>40</v>
      </c>
      <c r="N8" s="6">
        <v>10</v>
      </c>
      <c r="O8" s="4">
        <v>45229</v>
      </c>
      <c r="P8" s="4">
        <v>45229</v>
      </c>
      <c r="Q8" s="4">
        <v>45233</v>
      </c>
      <c r="S8" s="4">
        <v>45233</v>
      </c>
      <c r="T8" s="19" t="s">
        <v>35</v>
      </c>
      <c r="U8" s="19" t="s">
        <v>36</v>
      </c>
      <c r="Z8" s="19" t="s">
        <v>37</v>
      </c>
      <c r="AA8" s="2"/>
      <c r="AB8" s="19" t="s">
        <v>37</v>
      </c>
    </row>
    <row r="9" spans="1:38" x14ac:dyDescent="0.25">
      <c r="B9" s="4">
        <v>45154</v>
      </c>
      <c r="C9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0.9</v>
      </c>
      <c r="D9" s="23" t="s">
        <v>75</v>
      </c>
      <c r="G9" s="22" t="s">
        <v>97</v>
      </c>
      <c r="H9" s="22" t="s">
        <v>80</v>
      </c>
      <c r="I9" s="22" t="s">
        <v>97</v>
      </c>
      <c r="K9" s="2" t="s">
        <v>92</v>
      </c>
      <c r="L9" s="6">
        <v>1</v>
      </c>
      <c r="M9" s="2" t="s">
        <v>40</v>
      </c>
      <c r="N9" s="6">
        <v>1</v>
      </c>
      <c r="O9" s="4">
        <v>45229</v>
      </c>
      <c r="P9" s="4">
        <v>45229</v>
      </c>
      <c r="Q9" s="4">
        <v>45233</v>
      </c>
      <c r="S9" s="4">
        <v>45233</v>
      </c>
      <c r="T9" s="19" t="s">
        <v>35</v>
      </c>
      <c r="U9" s="19" t="s">
        <v>36</v>
      </c>
      <c r="Z9" s="19" t="s">
        <v>37</v>
      </c>
      <c r="AA9" s="2"/>
      <c r="AB9" s="19" t="s">
        <v>37</v>
      </c>
    </row>
    <row r="10" spans="1:38" x14ac:dyDescent="0.25">
      <c r="B10" s="4">
        <v>45154</v>
      </c>
      <c r="C10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0.9</v>
      </c>
      <c r="D10" s="23" t="s">
        <v>75</v>
      </c>
      <c r="G10" s="22" t="s">
        <v>98</v>
      </c>
      <c r="H10" s="22" t="s">
        <v>80</v>
      </c>
      <c r="I10" s="22" t="s">
        <v>98</v>
      </c>
      <c r="K10" s="2" t="s">
        <v>92</v>
      </c>
      <c r="L10" s="6">
        <v>1</v>
      </c>
      <c r="M10" s="2" t="s">
        <v>40</v>
      </c>
      <c r="N10" s="6">
        <v>1</v>
      </c>
      <c r="O10" s="4">
        <v>45229</v>
      </c>
      <c r="P10" s="4">
        <v>45229</v>
      </c>
      <c r="Q10" s="4">
        <v>45233</v>
      </c>
      <c r="S10" s="4">
        <v>45233</v>
      </c>
      <c r="T10" s="19" t="s">
        <v>35</v>
      </c>
      <c r="U10" s="19" t="s">
        <v>36</v>
      </c>
      <c r="Z10" s="19" t="s">
        <v>37</v>
      </c>
      <c r="AA10" s="2"/>
      <c r="AB10" s="19" t="s">
        <v>37</v>
      </c>
    </row>
    <row r="11" spans="1:38" x14ac:dyDescent="0.25">
      <c r="B11" s="4">
        <v>45156</v>
      </c>
      <c r="C11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18.45</v>
      </c>
      <c r="D11" s="23" t="s">
        <v>91</v>
      </c>
      <c r="G11" s="19" t="s">
        <v>99</v>
      </c>
      <c r="H11" s="22" t="s">
        <v>82</v>
      </c>
      <c r="I11" s="19" t="s">
        <v>99</v>
      </c>
      <c r="K11" s="2" t="s">
        <v>92</v>
      </c>
      <c r="L11" s="6">
        <v>123</v>
      </c>
      <c r="M11" s="2" t="s">
        <v>40</v>
      </c>
      <c r="N11" s="6">
        <v>10</v>
      </c>
      <c r="O11" s="4">
        <v>45236</v>
      </c>
      <c r="P11" s="4">
        <v>45236</v>
      </c>
      <c r="Q11" s="4">
        <v>45240</v>
      </c>
      <c r="S11" s="4">
        <v>45240</v>
      </c>
      <c r="T11" s="19" t="s">
        <v>35</v>
      </c>
      <c r="U11" s="19" t="s">
        <v>36</v>
      </c>
      <c r="Z11" s="19" t="s">
        <v>37</v>
      </c>
      <c r="AA11" s="2"/>
      <c r="AB11" s="19" t="s">
        <v>37</v>
      </c>
    </row>
    <row r="12" spans="1:38" x14ac:dyDescent="0.25">
      <c r="B12" s="4">
        <v>45169</v>
      </c>
      <c r="C12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0.9</v>
      </c>
      <c r="D12" s="23" t="s">
        <v>75</v>
      </c>
      <c r="G12" s="22" t="s">
        <v>100</v>
      </c>
      <c r="H12" s="22" t="s">
        <v>83</v>
      </c>
      <c r="I12" s="22" t="s">
        <v>100</v>
      </c>
      <c r="K12" s="2" t="s">
        <v>92</v>
      </c>
      <c r="L12" s="6">
        <v>1</v>
      </c>
      <c r="M12" s="2" t="s">
        <v>40</v>
      </c>
      <c r="N12" s="6">
        <v>1</v>
      </c>
      <c r="O12" s="4">
        <v>45236</v>
      </c>
      <c r="P12" s="4">
        <v>45236</v>
      </c>
      <c r="Q12" s="4">
        <v>45240</v>
      </c>
      <c r="S12" s="4">
        <v>45240</v>
      </c>
      <c r="T12" s="19" t="s">
        <v>35</v>
      </c>
      <c r="U12" s="19" t="s">
        <v>36</v>
      </c>
      <c r="Z12" s="19" t="s">
        <v>37</v>
      </c>
      <c r="AA12" s="2"/>
      <c r="AB12" s="19" t="s">
        <v>37</v>
      </c>
    </row>
    <row r="13" spans="1:38" x14ac:dyDescent="0.25">
      <c r="B13" s="4">
        <f>Tabla83[[#This Row],[End Date]]</f>
        <v>45240</v>
      </c>
      <c r="C13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0.9</v>
      </c>
      <c r="D13" s="23" t="s">
        <v>75</v>
      </c>
      <c r="G13" s="22" t="s">
        <v>101</v>
      </c>
      <c r="H13" s="22" t="s">
        <v>80</v>
      </c>
      <c r="I13" s="22" t="s">
        <v>101</v>
      </c>
      <c r="K13" s="2" t="s">
        <v>92</v>
      </c>
      <c r="L13" s="6">
        <v>1</v>
      </c>
      <c r="M13" s="2" t="s">
        <v>40</v>
      </c>
      <c r="N13" s="6">
        <v>1</v>
      </c>
      <c r="O13" s="4">
        <v>45236</v>
      </c>
      <c r="P13" s="4">
        <v>45236</v>
      </c>
      <c r="Q13" s="4">
        <v>45240</v>
      </c>
      <c r="S13" s="4">
        <v>45240</v>
      </c>
      <c r="T13" s="19" t="s">
        <v>35</v>
      </c>
      <c r="U13" s="19" t="s">
        <v>36</v>
      </c>
      <c r="Z13" s="19" t="s">
        <v>37</v>
      </c>
      <c r="AA13" s="2"/>
      <c r="AB13" s="19" t="s">
        <v>37</v>
      </c>
    </row>
    <row r="14" spans="1:38" x14ac:dyDescent="0.25">
      <c r="B14" s="4">
        <f>Tabla83[[#This Row],[End Date]]</f>
        <v>45240</v>
      </c>
      <c r="C14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0.9</v>
      </c>
      <c r="D14" s="23" t="s">
        <v>75</v>
      </c>
      <c r="G14" s="22" t="s">
        <v>102</v>
      </c>
      <c r="H14" s="22" t="s">
        <v>80</v>
      </c>
      <c r="I14" s="22" t="s">
        <v>102</v>
      </c>
      <c r="K14" s="2" t="s">
        <v>92</v>
      </c>
      <c r="L14" s="6">
        <v>1</v>
      </c>
      <c r="M14" s="2" t="s">
        <v>40</v>
      </c>
      <c r="N14" s="6">
        <v>1</v>
      </c>
      <c r="O14" s="4">
        <v>45236</v>
      </c>
      <c r="P14" s="4">
        <v>45236</v>
      </c>
      <c r="Q14" s="4">
        <v>45240</v>
      </c>
      <c r="S14" s="4">
        <v>45240</v>
      </c>
      <c r="T14" s="19" t="s">
        <v>35</v>
      </c>
      <c r="U14" s="19" t="s">
        <v>36</v>
      </c>
      <c r="Z14" s="19" t="s">
        <v>37</v>
      </c>
      <c r="AA14" s="2"/>
      <c r="AB14" s="19" t="s">
        <v>37</v>
      </c>
    </row>
    <row r="15" spans="1:38" x14ac:dyDescent="0.25">
      <c r="B15" s="4">
        <f>Tabla83[[#This Row],[End Date]]</f>
        <v>0</v>
      </c>
      <c r="C15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15" s="26"/>
    </row>
    <row r="16" spans="1:38" x14ac:dyDescent="0.25">
      <c r="B16" s="4">
        <f>Tabla83[[#This Row],[End Date]]</f>
        <v>0</v>
      </c>
      <c r="C16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16" s="26"/>
    </row>
    <row r="17" spans="2:27" x14ac:dyDescent="0.25">
      <c r="B17" s="4">
        <f>Tabla83[[#This Row],[End Date]]</f>
        <v>0</v>
      </c>
      <c r="C17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17" s="26"/>
    </row>
    <row r="18" spans="2:27" x14ac:dyDescent="0.25">
      <c r="B18" s="4">
        <f>Tabla83[[#This Row],[End Date]]</f>
        <v>0</v>
      </c>
      <c r="C18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18" s="26"/>
    </row>
    <row r="19" spans="2:27" x14ac:dyDescent="0.25">
      <c r="B19" s="4">
        <f>Tabla83[[#This Row],[End Date]]</f>
        <v>0</v>
      </c>
      <c r="C19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19" s="26"/>
    </row>
    <row r="20" spans="2:27" x14ac:dyDescent="0.25">
      <c r="B20" s="4">
        <f>Tabla83[[#This Row],[End Date]]</f>
        <v>0</v>
      </c>
      <c r="C20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20" s="23"/>
      <c r="G20" s="22"/>
      <c r="H20" s="22"/>
      <c r="I20" s="22"/>
      <c r="K20" s="2"/>
      <c r="L20" s="17"/>
      <c r="M20" s="2"/>
      <c r="N20" s="17"/>
      <c r="O20" s="4"/>
      <c r="P20" s="4"/>
      <c r="Q20" s="4"/>
      <c r="S20" s="4"/>
      <c r="AA20" s="2"/>
    </row>
    <row r="21" spans="2:27" x14ac:dyDescent="0.25">
      <c r="B21" s="4">
        <f>Tabla83[[#This Row],[End Date]]</f>
        <v>0</v>
      </c>
      <c r="C21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21" s="23"/>
      <c r="G21" s="25"/>
      <c r="I21" s="25"/>
      <c r="K21" s="2"/>
      <c r="M21" s="2"/>
      <c r="O21" s="4"/>
      <c r="P21" s="4"/>
      <c r="Q21" s="4"/>
      <c r="S21" s="4"/>
      <c r="AA21" s="2"/>
    </row>
    <row r="22" spans="2:27" x14ac:dyDescent="0.25">
      <c r="B22" s="4">
        <f>Tabla83[[#This Row],[End Date]]</f>
        <v>0</v>
      </c>
      <c r="C22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22" s="23"/>
      <c r="G22" s="22"/>
      <c r="I22" s="22"/>
      <c r="O22" s="4"/>
      <c r="P22" s="4"/>
      <c r="Q22" s="4"/>
      <c r="S22" s="4"/>
    </row>
    <row r="23" spans="2:27" x14ac:dyDescent="0.25">
      <c r="B23" s="4">
        <f>Tabla83[[#This Row],[End Date]]</f>
        <v>0</v>
      </c>
      <c r="C23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23" s="23"/>
      <c r="G23" s="25"/>
      <c r="I23" s="25"/>
      <c r="K23" s="2"/>
      <c r="M23" s="2"/>
      <c r="O23" s="4"/>
      <c r="P23" s="4"/>
      <c r="Q23" s="4"/>
      <c r="S23" s="4"/>
      <c r="AA23" s="2"/>
    </row>
    <row r="24" spans="2:27" x14ac:dyDescent="0.25">
      <c r="B24" s="4">
        <f>Tabla83[[#This Row],[End Date]]</f>
        <v>0</v>
      </c>
      <c r="C24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24" s="26"/>
      <c r="G24" s="22"/>
      <c r="I24" s="22"/>
      <c r="O24" s="4"/>
      <c r="P24" s="4"/>
      <c r="Q24" s="4"/>
      <c r="S24" s="4"/>
    </row>
    <row r="25" spans="2:27" x14ac:dyDescent="0.25">
      <c r="B25" s="4">
        <f>Tabla83[[#This Row],[End Date]]</f>
        <v>0</v>
      </c>
      <c r="C25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25" s="26"/>
      <c r="G25" s="22"/>
      <c r="I25" s="22"/>
      <c r="O25" s="4"/>
      <c r="P25" s="4"/>
      <c r="Q25" s="4"/>
      <c r="S25" s="4"/>
    </row>
    <row r="26" spans="2:27" x14ac:dyDescent="0.25">
      <c r="B26" s="4">
        <f>Tabla83[[#This Row],[End Date]]</f>
        <v>0</v>
      </c>
      <c r="C26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26" s="26"/>
      <c r="G26" s="22"/>
      <c r="I26" s="22"/>
      <c r="O26" s="4"/>
      <c r="P26" s="4"/>
      <c r="Q26" s="4"/>
      <c r="S26" s="4"/>
    </row>
    <row r="27" spans="2:27" x14ac:dyDescent="0.25">
      <c r="B27" s="4">
        <f>Tabla83[[#This Row],[End Date]]</f>
        <v>0</v>
      </c>
      <c r="C27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27" s="26"/>
      <c r="G27" s="22"/>
      <c r="I27" s="22"/>
      <c r="O27" s="4"/>
      <c r="P27" s="4"/>
      <c r="Q27" s="4"/>
      <c r="S27" s="4"/>
    </row>
    <row r="28" spans="2:27" x14ac:dyDescent="0.25">
      <c r="B28" s="4">
        <f>Tabla83[[#This Row],[End Date]]</f>
        <v>0</v>
      </c>
      <c r="C28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28" s="26"/>
      <c r="G28" s="22"/>
      <c r="I28" s="22"/>
      <c r="O28" s="4"/>
      <c r="P28" s="4"/>
      <c r="Q28" s="4"/>
      <c r="S28" s="4"/>
    </row>
    <row r="29" spans="2:27" x14ac:dyDescent="0.25">
      <c r="B29" s="4">
        <f>Tabla83[[#This Row],[End Date]]</f>
        <v>0</v>
      </c>
      <c r="C29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29" s="26"/>
      <c r="G29" s="22"/>
      <c r="I29" s="22"/>
      <c r="O29" s="4"/>
      <c r="P29" s="4"/>
      <c r="Q29" s="4"/>
      <c r="S29" s="4"/>
    </row>
    <row r="30" spans="2:27" x14ac:dyDescent="0.25">
      <c r="B30" s="4">
        <f>Tabla83[[#This Row],[End Date]]</f>
        <v>0</v>
      </c>
      <c r="C30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30" s="26"/>
      <c r="G30" s="22"/>
      <c r="I30" s="22"/>
      <c r="O30" s="4"/>
      <c r="P30" s="4"/>
      <c r="Q30" s="4"/>
      <c r="S30" s="4"/>
    </row>
    <row r="31" spans="2:27" x14ac:dyDescent="0.25">
      <c r="B31" s="4">
        <f>Tabla83[[#This Row],[End Date]]</f>
        <v>0</v>
      </c>
      <c r="C31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31" s="23"/>
      <c r="G31" s="25"/>
      <c r="I31" s="25"/>
      <c r="K31" s="2"/>
      <c r="M31" s="2"/>
      <c r="O31" s="4"/>
      <c r="P31" s="4"/>
      <c r="Q31" s="4"/>
      <c r="S31" s="4"/>
      <c r="AA31" s="2"/>
    </row>
    <row r="32" spans="2:27" x14ac:dyDescent="0.25">
      <c r="B32" s="4">
        <f>Tabla83[[#This Row],[End Date]]</f>
        <v>0</v>
      </c>
      <c r="C32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32" s="23"/>
      <c r="G32" s="25"/>
      <c r="I32" s="25"/>
      <c r="K32" s="2"/>
      <c r="M32" s="2"/>
      <c r="O32" s="4"/>
      <c r="P32" s="4"/>
      <c r="Q32" s="4"/>
      <c r="S32" s="4"/>
      <c r="AA32" s="2"/>
    </row>
    <row r="33" spans="2:19" x14ac:dyDescent="0.25">
      <c r="B33" s="4">
        <f>Tabla83[[#This Row],[End Date]]</f>
        <v>0</v>
      </c>
      <c r="C33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33" s="26"/>
      <c r="G33" s="22"/>
      <c r="I33" s="22"/>
      <c r="O33" s="4"/>
      <c r="P33" s="4"/>
      <c r="Q33" s="4"/>
      <c r="S33" s="4"/>
    </row>
    <row r="34" spans="2:19" x14ac:dyDescent="0.25">
      <c r="B34" s="4">
        <f>Tabla83[[#This Row],[End Date]]</f>
        <v>0</v>
      </c>
      <c r="C34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34" s="26"/>
      <c r="G34" s="22"/>
      <c r="I34" s="22"/>
      <c r="O34" s="4"/>
      <c r="P34" s="4"/>
      <c r="Q34" s="4"/>
      <c r="S34" s="4"/>
    </row>
    <row r="35" spans="2:19" x14ac:dyDescent="0.25">
      <c r="B35" s="4">
        <f>Tabla83[[#This Row],[End Date]]</f>
        <v>0</v>
      </c>
      <c r="C35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35" s="26"/>
      <c r="G35" s="22"/>
      <c r="I35" s="22"/>
      <c r="O35" s="4"/>
      <c r="P35" s="4"/>
      <c r="Q35" s="4"/>
      <c r="S35" s="4"/>
    </row>
    <row r="36" spans="2:19" x14ac:dyDescent="0.25">
      <c r="B36" s="4">
        <f>Tabla83[[#This Row],[End Date]]</f>
        <v>0</v>
      </c>
      <c r="C36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36" s="26"/>
      <c r="G36" s="22"/>
      <c r="I36" s="22"/>
      <c r="O36" s="4"/>
      <c r="P36" s="4"/>
      <c r="Q36" s="4"/>
      <c r="S36" s="4"/>
    </row>
    <row r="37" spans="2:19" x14ac:dyDescent="0.25">
      <c r="B37" s="4">
        <f>Tabla83[[#This Row],[End Date]]</f>
        <v>0</v>
      </c>
      <c r="C37" s="21">
        <f>(IF(Tabla83[[#This Row],[WU Code]]="WP2.1. A",Resumen!$C$8,IF(Tabla83[[#This Row],[WU Code]]="WP2.1. B",Resumen!$C$8,IF(Tabla83[[#This Row],[WU Code]]="WP2.3",Resumen!$C$5,IF(Tabla83[[#This Row],[WU Code]]="WP1.14",Resumen!$D$11,IF(Tabla83[[#This Row],[WU Code]]="WP1.15 B",Resumen!$D$8,IF(Tabla83[[#This Row],[WU Code]]="WP1.13 C",Resumen!$D$14,IF(Tabla83[[#This Row],[WU Code]]="WP1.16",Resumen!$D$17,IF(Tabla83[[#This Row],[WU Code]]="WP1.17",Resumen!$D$20,IF(Tabla83[[#This Row],[WU Code]]="WP1.18",Resumen!$D$23,IF(Tabla83[[#This Row],[WU Code]]="WP1.16 C",Resumen!$D$17*Tabla83[[#This Row],[Number PNs]],IF(Tabla83[[#This Row],[WU Code]]="WP2.2",Resumen!$C$24,0))))))))))))</f>
        <v>0</v>
      </c>
      <c r="D37" s="26"/>
      <c r="G37" s="22"/>
      <c r="I37" s="22"/>
      <c r="O37" s="4"/>
      <c r="P37" s="4"/>
      <c r="Q37" s="4"/>
      <c r="S37" s="4"/>
    </row>
  </sheetData>
  <phoneticPr fontId="25" type="noConversion"/>
  <conditionalFormatting sqref="I1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6"/>
  <sheetViews>
    <sheetView zoomScale="85" zoomScaleNormal="85" workbookViewId="0">
      <selection activeCell="D32" sqref="D32"/>
    </sheetView>
  </sheetViews>
  <sheetFormatPr baseColWidth="10" defaultRowHeight="15" x14ac:dyDescent="0.25"/>
  <cols>
    <col min="1" max="1" width="3.7109375" style="13" customWidth="1"/>
    <col min="2" max="2" width="31.5703125" style="13" customWidth="1"/>
    <col min="3" max="16384" width="11.42578125" style="13"/>
  </cols>
  <sheetData>
    <row r="2" spans="2:4" x14ac:dyDescent="0.25">
      <c r="C2" s="14" t="s">
        <v>55</v>
      </c>
      <c r="D2" s="15" t="s">
        <v>56</v>
      </c>
    </row>
    <row r="3" spans="2:4" x14ac:dyDescent="0.25">
      <c r="B3" s="16" t="s">
        <v>57</v>
      </c>
      <c r="C3" s="12">
        <v>6</v>
      </c>
      <c r="D3" s="12">
        <v>0</v>
      </c>
    </row>
    <row r="4" spans="2:4" x14ac:dyDescent="0.25">
      <c r="B4" s="16" t="s">
        <v>58</v>
      </c>
      <c r="C4" s="20">
        <f>C3*0.95</f>
        <v>5.6999999999999993</v>
      </c>
      <c r="D4" s="12">
        <v>0</v>
      </c>
    </row>
    <row r="5" spans="2:4" x14ac:dyDescent="0.25">
      <c r="B5" s="16" t="s">
        <v>71</v>
      </c>
      <c r="C5" s="12">
        <f>C3*0.9</f>
        <v>5.4</v>
      </c>
      <c r="D5" s="12">
        <v>0</v>
      </c>
    </row>
    <row r="6" spans="2:4" x14ac:dyDescent="0.25">
      <c r="B6" s="16" t="s">
        <v>59</v>
      </c>
      <c r="C6" s="12">
        <v>1.85</v>
      </c>
      <c r="D6" s="12">
        <v>0.5</v>
      </c>
    </row>
    <row r="7" spans="2:4" x14ac:dyDescent="0.25">
      <c r="B7" s="16" t="s">
        <v>60</v>
      </c>
      <c r="C7" s="20">
        <f>C6*0.95</f>
        <v>1.7575000000000001</v>
      </c>
      <c r="D7" s="20">
        <f>D6*0.95</f>
        <v>0.47499999999999998</v>
      </c>
    </row>
    <row r="8" spans="2:4" x14ac:dyDescent="0.25">
      <c r="B8" s="16" t="s">
        <v>61</v>
      </c>
      <c r="C8" s="12">
        <f>C6*0.9</f>
        <v>1.665</v>
      </c>
      <c r="D8" s="12">
        <f>D6*0.9</f>
        <v>0.45</v>
      </c>
    </row>
    <row r="9" spans="2:4" x14ac:dyDescent="0.25">
      <c r="B9" s="16" t="s">
        <v>62</v>
      </c>
      <c r="C9" s="12">
        <v>0</v>
      </c>
      <c r="D9" s="12">
        <v>0.2</v>
      </c>
    </row>
    <row r="10" spans="2:4" x14ac:dyDescent="0.25">
      <c r="B10" s="16" t="s">
        <v>63</v>
      </c>
      <c r="C10" s="12">
        <v>0</v>
      </c>
      <c r="D10" s="20">
        <f>D9*0.95</f>
        <v>0.19</v>
      </c>
    </row>
    <row r="11" spans="2:4" x14ac:dyDescent="0.25">
      <c r="B11" s="16" t="s">
        <v>70</v>
      </c>
      <c r="C11" s="12">
        <v>0</v>
      </c>
      <c r="D11" s="12">
        <f>D9*0.9</f>
        <v>0.18000000000000002</v>
      </c>
    </row>
    <row r="12" spans="2:4" x14ac:dyDescent="0.25">
      <c r="B12" s="16" t="s">
        <v>64</v>
      </c>
      <c r="C12" s="12">
        <v>0</v>
      </c>
      <c r="D12" s="12">
        <v>0.33</v>
      </c>
    </row>
    <row r="13" spans="2:4" x14ac:dyDescent="0.25">
      <c r="B13" s="16" t="s">
        <v>66</v>
      </c>
      <c r="C13" s="12">
        <v>0</v>
      </c>
      <c r="D13" s="20">
        <f>D12*0.95</f>
        <v>0.3135</v>
      </c>
    </row>
    <row r="14" spans="2:4" x14ac:dyDescent="0.25">
      <c r="B14" s="16" t="s">
        <v>69</v>
      </c>
      <c r="C14" s="12">
        <v>0</v>
      </c>
      <c r="D14" s="12">
        <f>D12*0.9</f>
        <v>0.29700000000000004</v>
      </c>
    </row>
    <row r="15" spans="2:4" x14ac:dyDescent="0.25">
      <c r="B15" s="16" t="s">
        <v>73</v>
      </c>
      <c r="C15" s="12">
        <v>0</v>
      </c>
      <c r="D15" s="12">
        <f>1/6</f>
        <v>0.16666666666666666</v>
      </c>
    </row>
    <row r="16" spans="2:4" x14ac:dyDescent="0.25">
      <c r="B16" s="16" t="s">
        <v>72</v>
      </c>
      <c r="C16" s="12">
        <v>0</v>
      </c>
      <c r="D16" s="20">
        <f>D15*0.95</f>
        <v>0.15833333333333333</v>
      </c>
    </row>
    <row r="17" spans="2:4" x14ac:dyDescent="0.25">
      <c r="B17" s="16" t="s">
        <v>74</v>
      </c>
      <c r="C17" s="12">
        <v>0</v>
      </c>
      <c r="D17" s="12">
        <f>D15*0.9</f>
        <v>0.15</v>
      </c>
    </row>
    <row r="18" spans="2:4" x14ac:dyDescent="0.25">
      <c r="B18" s="16" t="s">
        <v>65</v>
      </c>
      <c r="C18" s="12">
        <v>0</v>
      </c>
      <c r="D18" s="12">
        <v>1</v>
      </c>
    </row>
    <row r="19" spans="2:4" x14ac:dyDescent="0.25">
      <c r="B19" s="16" t="s">
        <v>67</v>
      </c>
      <c r="C19" s="12">
        <v>0</v>
      </c>
      <c r="D19" s="20">
        <f>D18*0.95</f>
        <v>0.95</v>
      </c>
    </row>
    <row r="20" spans="2:4" x14ac:dyDescent="0.25">
      <c r="B20" s="16" t="s">
        <v>68</v>
      </c>
      <c r="C20" s="12">
        <v>0</v>
      </c>
      <c r="D20" s="12">
        <f>D18*0.9</f>
        <v>0.9</v>
      </c>
    </row>
    <row r="21" spans="2:4" x14ac:dyDescent="0.25">
      <c r="B21" s="16" t="s">
        <v>76</v>
      </c>
      <c r="C21" s="12">
        <v>0</v>
      </c>
      <c r="D21" s="12">
        <v>40</v>
      </c>
    </row>
    <row r="22" spans="2:4" x14ac:dyDescent="0.25">
      <c r="B22" s="16" t="s">
        <v>77</v>
      </c>
      <c r="C22" s="12">
        <v>0</v>
      </c>
      <c r="D22" s="20">
        <f>D21*0.95</f>
        <v>38</v>
      </c>
    </row>
    <row r="23" spans="2:4" x14ac:dyDescent="0.25">
      <c r="B23" s="16" t="s">
        <v>78</v>
      </c>
      <c r="C23" s="12">
        <v>0</v>
      </c>
      <c r="D23" s="12">
        <f>D21*0.9</f>
        <v>36</v>
      </c>
    </row>
    <row r="24" spans="2:4" x14ac:dyDescent="0.25">
      <c r="B24" s="16" t="s">
        <v>86</v>
      </c>
      <c r="C24" s="12">
        <f>C25*0.9</f>
        <v>9.9</v>
      </c>
      <c r="D24" s="12">
        <v>0</v>
      </c>
    </row>
    <row r="25" spans="2:4" x14ac:dyDescent="0.25">
      <c r="B25" s="16" t="s">
        <v>87</v>
      </c>
      <c r="C25" s="12">
        <v>11</v>
      </c>
      <c r="D25" s="12">
        <v>0</v>
      </c>
    </row>
    <row r="26" spans="2:4" x14ac:dyDescent="0.25">
      <c r="B26" s="16" t="s">
        <v>88</v>
      </c>
      <c r="C26" s="12">
        <f>C25*0.95</f>
        <v>10.45</v>
      </c>
      <c r="D26" s="12">
        <v>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7"/>
  <sheetViews>
    <sheetView workbookViewId="0">
      <selection activeCell="B7" sqref="B7"/>
    </sheetView>
  </sheetViews>
  <sheetFormatPr baseColWidth="10" defaultRowHeight="15" x14ac:dyDescent="0.25"/>
  <cols>
    <col min="2" max="2" width="25.85546875" customWidth="1"/>
  </cols>
  <sheetData>
    <row r="2" spans="2:2" x14ac:dyDescent="0.25">
      <c r="B2" t="s">
        <v>81</v>
      </c>
    </row>
    <row r="3" spans="2:2" x14ac:dyDescent="0.25">
      <c r="B3" t="s">
        <v>82</v>
      </c>
    </row>
    <row r="4" spans="2:2" x14ac:dyDescent="0.25">
      <c r="B4" t="s">
        <v>80</v>
      </c>
    </row>
    <row r="5" spans="2:2" x14ac:dyDescent="0.25">
      <c r="B5" t="s">
        <v>83</v>
      </c>
    </row>
    <row r="6" spans="2:2" x14ac:dyDescent="0.25">
      <c r="B6" t="s">
        <v>85</v>
      </c>
    </row>
    <row r="7" spans="2:2" x14ac:dyDescent="0.25">
      <c r="B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Weeks2022</vt:lpstr>
      <vt:lpstr>Resumen</vt:lpstr>
      <vt:lpstr>Sub-families</vt:lpstr>
    </vt:vector>
  </TitlesOfParts>
  <Company>EADS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EADS</dc:creator>
  <cp:lastModifiedBy>Garcia Colorado, Alberto (external) [ES]</cp:lastModifiedBy>
  <dcterms:created xsi:type="dcterms:W3CDTF">2020-06-10T05:20:35Z</dcterms:created>
  <dcterms:modified xsi:type="dcterms:W3CDTF">2023-11-10T12:44:19Z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8cb60c64-3c2f-4c7e-82cb-0f1aadd132e9</vt:lpwstr>
  </property>
  <property fmtid="{D5CDD505-2E9C-101B-9397-08002B2CF9AE}" pid="3" name="LABEL">
    <vt:lpwstr>N</vt:lpwstr>
  </property>
  <property fmtid="{D5CDD505-2E9C-101B-9397-08002B2CF9AE}" pid="4" name="Visual">
    <vt:lpwstr>0</vt:lpwstr>
  </property>
</Properties>
</file>