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<sst xmlns="http://schemas.openxmlformats.org/spreadsheetml/2006/main" count="477" uniqueCount="226">
  <si>
    <t>ALUMNO ASIR</t>
  </si>
  <si>
    <t>CODEQUIPO</t>
  </si>
  <si>
    <t>NOMBRE</t>
  </si>
  <si>
    <t>FECHA_FUNDACION</t>
  </si>
  <si>
    <t>NUMSOCIOS</t>
  </si>
  <si>
    <t>VALOR_MERCADO</t>
  </si>
  <si>
    <t>TEMPORADA</t>
  </si>
  <si>
    <t>Aoulad Abdellah, Salma</t>
  </si>
  <si>
    <t>Real Madrid CF</t>
  </si>
  <si>
    <t>21/22</t>
  </si>
  <si>
    <t>Crespillo Domínguez, Juan</t>
  </si>
  <si>
    <t>FC Barcelona</t>
  </si>
  <si>
    <t>29/11/1899</t>
  </si>
  <si>
    <t>799.5</t>
  </si>
  <si>
    <t>Domínguez Córdoba, José Antonio</t>
  </si>
  <si>
    <t>Atlético de Madrid</t>
  </si>
  <si>
    <t>520.5</t>
  </si>
  <si>
    <t>El Amrani Taib, Abdelhamid</t>
  </si>
  <si>
    <t>Real Sociedad</t>
  </si>
  <si>
    <t>385.5</t>
  </si>
  <si>
    <t>Fernández Linares, José Manuel</t>
  </si>
  <si>
    <t>Villarreal CF</t>
  </si>
  <si>
    <t>338.7</t>
  </si>
  <si>
    <t>García Lorente, Alba</t>
  </si>
  <si>
    <t>Real Betis Balompié</t>
  </si>
  <si>
    <t>270.2</t>
  </si>
  <si>
    <t>García Moreno, Francisco Javier</t>
  </si>
  <si>
    <t>Valencia CF</t>
  </si>
  <si>
    <t>244.5</t>
  </si>
  <si>
    <t>García Ramos, Raúl José</t>
  </si>
  <si>
    <t>Sevilla FC</t>
  </si>
  <si>
    <t>25/01/1890</t>
  </si>
  <si>
    <t>González Miranda, Guillermo</t>
  </si>
  <si>
    <t>Athletic Club</t>
  </si>
  <si>
    <t>30/11/1897</t>
  </si>
  <si>
    <t>224.2</t>
  </si>
  <si>
    <t>Jara Cambrollé, Francisco José</t>
  </si>
  <si>
    <t>Getafe CF</t>
  </si>
  <si>
    <t>137.7</t>
  </si>
  <si>
    <t>Mareco Diana, Larissa Montserrat</t>
  </si>
  <si>
    <t>CA Osasuna</t>
  </si>
  <si>
    <t>Michá Mangue, Rogelio Abo</t>
  </si>
  <si>
    <t>RC Celta de Vigo</t>
  </si>
  <si>
    <t>124.2</t>
  </si>
  <si>
    <t>Moreno Mulero, Miguel Ángel</t>
  </si>
  <si>
    <t>Girona FC</t>
  </si>
  <si>
    <t>96.1</t>
  </si>
  <si>
    <t>Núñez Gavira, Félix</t>
  </si>
  <si>
    <t>Rayo Vallecano</t>
  </si>
  <si>
    <t>91.5</t>
  </si>
  <si>
    <t>Pérez Correa, José Manuel</t>
  </si>
  <si>
    <t>RCD Espanyol</t>
  </si>
  <si>
    <t>90.9</t>
  </si>
  <si>
    <t>Reina Borjas, Jesús</t>
  </si>
  <si>
    <t>UD Almería</t>
  </si>
  <si>
    <t>Román Mateo, Juan Manuel</t>
  </si>
  <si>
    <t>RCD Mallorca</t>
  </si>
  <si>
    <t>76.7</t>
  </si>
  <si>
    <t>Rus Alonso, Adrián</t>
  </si>
  <si>
    <t>Cádiz CF</t>
  </si>
  <si>
    <t>61.9</t>
  </si>
  <si>
    <t>a</t>
  </si>
  <si>
    <t>Salas Parra, Abraham</t>
  </si>
  <si>
    <t>Real Valladolid CF</t>
  </si>
  <si>
    <t>59.8</t>
  </si>
  <si>
    <t>Sghiouer El Houra, Zainab</t>
  </si>
  <si>
    <t>Elche CF</t>
  </si>
  <si>
    <t>59.2</t>
  </si>
  <si>
    <t>Taborda García, Alen Kristian</t>
  </si>
  <si>
    <t>20/21</t>
  </si>
  <si>
    <t>Batallas Minda, Derian Yeray</t>
  </si>
  <si>
    <t>Borrego Pires, Adrián</t>
  </si>
  <si>
    <t>Campos Perea, Rafael</t>
  </si>
  <si>
    <t>Caro Barrera, Alberto</t>
  </si>
  <si>
    <t>Casado Rambouk, Raúl</t>
  </si>
  <si>
    <t>Galicia Carrero, Nelson Ramón</t>
  </si>
  <si>
    <t>García Gámez, Sergio</t>
  </si>
  <si>
    <t>Gómez Rivera, Alejandro</t>
  </si>
  <si>
    <t>Guerra Salas, Iván</t>
  </si>
  <si>
    <t>Rivera Gil, Francisco</t>
  </si>
  <si>
    <t>Rodríguez Garrido, Álvaro</t>
  </si>
  <si>
    <t>Sánchez Ruano, Irene</t>
  </si>
  <si>
    <t>Vázquez Franco, Luis</t>
  </si>
  <si>
    <t>Zhune Mero, Elvis Fabricio</t>
  </si>
  <si>
    <t>Mahjor, Inass</t>
  </si>
  <si>
    <t>Touzani Idrissi, El Yazid</t>
  </si>
  <si>
    <t>EL SCRIPT ESTA HECHO Y PASADO POR EL CHAT</t>
  </si>
  <si>
    <t>CONDICIONES</t>
  </si>
  <si>
    <t>- TODOS LOS EQUIPOS JUEGAN CONTRA TODOS</t>
  </si>
  <si>
    <t>- QUE JUGADORES MARCAN LOS GOLES Y EL MINUTO, NOS LO PODEMS INVENTAR, PERO EL NUMERO DE GOLES DEBE COINCIDIR CON EL DEL PARTIDO</t>
  </si>
  <si>
    <t>JUGADORES</t>
  </si>
  <si>
    <t>CODJUGADOR</t>
  </si>
  <si>
    <t>FECNAC</t>
  </si>
  <si>
    <t>DORSAL</t>
  </si>
  <si>
    <t>Sergio Asenjo</t>
  </si>
  <si>
    <t>Gerónimo Rulli</t>
  </si>
  <si>
    <t>Filip Jörgensen</t>
  </si>
  <si>
    <t>Iker Álvarez</t>
  </si>
  <si>
    <t>Pau Torres</t>
  </si>
  <si>
    <t>Raúl Albiol</t>
  </si>
  <si>
    <t>Ramiro Funes Mori</t>
  </si>
  <si>
    <t>Soufiane Chakla</t>
  </si>
  <si>
    <t>Alfonso Pedraza</t>
  </si>
  <si>
    <t>Pervis Estupiñán</t>
  </si>
  <si>
    <t>Alberto Moreno</t>
  </si>
  <si>
    <t>Jaume Costa</t>
  </si>
  <si>
    <t>Juan Foyth</t>
  </si>
  <si>
    <t>Mario Gaspar</t>
  </si>
  <si>
    <t>Rubén Peña</t>
  </si>
  <si>
    <t>Andrei Ratiu</t>
  </si>
  <si>
    <t>Lanchi</t>
  </si>
  <si>
    <t>Francis Coquelin</t>
  </si>
  <si>
    <t>Vicente Iborra</t>
  </si>
  <si>
    <t>Étienne Capoue</t>
  </si>
  <si>
    <t>Manu Trigueros</t>
  </si>
  <si>
    <t>Dani Parejo</t>
  </si>
  <si>
    <t>Sergio Lozano</t>
  </si>
  <si>
    <t>Carlo García</t>
  </si>
  <si>
    <t>Moi Gómez</t>
  </si>
  <si>
    <t>Javi Ontiveros</t>
  </si>
  <si>
    <t>Álex Baena</t>
  </si>
  <si>
    <t>Samuel Chukwueze</t>
  </si>
  <si>
    <t>Takefusa Kubo</t>
  </si>
  <si>
    <t>Yéremy Pino</t>
  </si>
  <si>
    <t>Dani Raba</t>
  </si>
  <si>
    <t>Gerard Moreno</t>
  </si>
  <si>
    <t>Paco Alcácer</t>
  </si>
  <si>
    <t>Fer Niño</t>
  </si>
  <si>
    <t>Carlos Bacca</t>
  </si>
  <si>
    <t>Álex Millán</t>
  </si>
  <si>
    <t>ESTADIOS</t>
  </si>
  <si>
    <t>CODESTADIO</t>
  </si>
  <si>
    <t>CAPACIDAD</t>
  </si>
  <si>
    <t>CIUDAD</t>
  </si>
  <si>
    <t>Estadio Santiago Bernabéu</t>
  </si>
  <si>
    <t>Madrid</t>
  </si>
  <si>
    <t>SELECT CODEQUIPO FROM EQUIPOS WHERE UPPER(NOMBRE) = UPPER('Real Madrid CF')</t>
  </si>
  <si>
    <t>Camp Nou</t>
  </si>
  <si>
    <t>Barcelona</t>
  </si>
  <si>
    <t>SELECT CODEQUIPO FROM EQUIPOS WHERE UPPER(NOMBRE) = UPPER('FC Barcelona')</t>
  </si>
  <si>
    <t>Estadio Cívitas Metropolitano</t>
  </si>
  <si>
    <t>SELECT CODEQUIPO FROM EQUIPOS WHERE UPPER(NOMBRE) = UPPER('Atlético de Madrid')</t>
  </si>
  <si>
    <t>Estadio Municipal de Anoeta</t>
  </si>
  <si>
    <t>San Sebastian</t>
  </si>
  <si>
    <t>SELECT CODEQUIPO FROM EQUIPOS WHERE UPPER(NOMBRE) = UPPER('Real Sociedad')</t>
  </si>
  <si>
    <t>Estadio de la Cerámica</t>
  </si>
  <si>
    <t>Villareal</t>
  </si>
  <si>
    <t>SELECT CODEQUIPO FROM EQUIPOS WHERE UPPER(NOMBRE) = UPPER('Villarreal CF')</t>
  </si>
  <si>
    <t>Estadio Benito Villamarín</t>
  </si>
  <si>
    <t>Sevilla</t>
  </si>
  <si>
    <t>SELECT CODEQUIPO FROM EQUIPOS WHERE UPPER(NOMBRE) = UPPER('Real Betis Balompié')</t>
  </si>
  <si>
    <t>Estadio de Mestalla</t>
  </si>
  <si>
    <t>Valencia</t>
  </si>
  <si>
    <t>SELECT CODEQUIPO FROM EQUIPOS WHERE UPPER(NOMBRE) = UPPER('Valencia CF')</t>
  </si>
  <si>
    <t>Estadio Ramón Sánchez-Pizjuán</t>
  </si>
  <si>
    <t>SELECT CODEQUIPO FROM EQUIPOS WHERE UPPER(NOMBRE) = UPPER('Sevilla FC')</t>
  </si>
  <si>
    <t>San Mamés</t>
  </si>
  <si>
    <t>Bilbao</t>
  </si>
  <si>
    <t>SELECT CODEQUIPO FROM EQUIPOS WHERE UPPER(NOMBRE) = UPPER('Athletic Club')</t>
  </si>
  <si>
    <t>Coliseum Alfonso Pérez</t>
  </si>
  <si>
    <t>Getafe</t>
  </si>
  <si>
    <t>SELECT CODEQUIPO FROM EQUIPOS WHERE UPPER(NOMBRE) = UPPER('Getafe CF')</t>
  </si>
  <si>
    <t>Estadio El Sadar</t>
  </si>
  <si>
    <t>Pamplona</t>
  </si>
  <si>
    <t>SELECT CODEQUIPO FROM EQUIPOS WHERE UPPER(NOMBRE) = UPPER('CA Osasuna')</t>
  </si>
  <si>
    <t>Estadio Abanca-Balaídos</t>
  </si>
  <si>
    <t>Vigo</t>
  </si>
  <si>
    <t>SELECT CODEQUIPO FROM EQUIPOS WHERE UPPER(NOMBRE) = UPPER('RC Celta de Vigo')</t>
  </si>
  <si>
    <t>Girona F. C.</t>
  </si>
  <si>
    <t>Gerona</t>
  </si>
  <si>
    <t>SELECT CODEQUIPO FROM EQUIPOS WHERE UPPER(NOMBRE) = UPPER('Girona FC')</t>
  </si>
  <si>
    <t>Estadio de Vallecas</t>
  </si>
  <si>
    <t>SELECT CODEQUIPO FROM EQUIPOS WHERE UPPER(NOMBRE) = UPPER('Rayo Vallecano')</t>
  </si>
  <si>
    <t>RCDE Stadium</t>
  </si>
  <si>
    <t>SELECT CODEQUIPO FROM EQUIPOS WHERE UPPER(NOMBRE) = UPPER('RCD Espanyol')</t>
  </si>
  <si>
    <t>Power Horse Stadium</t>
  </si>
  <si>
    <t>Almeria</t>
  </si>
  <si>
    <t>SELECT CODEQUIPO FROM EQUIPOS WHERE UPPER(NOMBRE) = UPPER('UD Almería')</t>
  </si>
  <si>
    <t>Estadio Mallorca Son Moix</t>
  </si>
  <si>
    <t>Palma de Mallorca</t>
  </si>
  <si>
    <t>SELECT CODEQUIPO FROM EQUIPOS WHERE UPPER(NOMBRE) = UPPER('RCD Mallorca')</t>
  </si>
  <si>
    <t>Estadio Nuevo Mirandilla</t>
  </si>
  <si>
    <t>Cadiz</t>
  </si>
  <si>
    <t>SELECT CODEQUIPO FROM EQUIPOS WHERE UPPER(NOMBRE) = UPPER('Cádiz CF')</t>
  </si>
  <si>
    <t>Estadio Municipal José Zorrilla</t>
  </si>
  <si>
    <t>Valladolid</t>
  </si>
  <si>
    <t>SELECT CODEQUIPO FROM EQUIPOS WHERE UPPER(NOMBRE) = UPPER('Real Valladolid CF')</t>
  </si>
  <si>
    <t>Estadio Martínez Valero</t>
  </si>
  <si>
    <t>Alicante</t>
  </si>
  <si>
    <t>SELECT CODEQUIPO FROM EQUIPOS WHERE UPPER(NOMBRE) = UPPER('Elche CF')</t>
  </si>
  <si>
    <t>EQUIPOS</t>
  </si>
  <si>
    <t>CODPARTIDO</t>
  </si>
  <si>
    <t>CODTEMPORADA</t>
  </si>
  <si>
    <t>CODEQUIPO_LOCAL</t>
  </si>
  <si>
    <t>CODEQUIPO_VISITANTE</t>
  </si>
  <si>
    <t>GOLES_EQUIPO_LOCAL</t>
  </si>
  <si>
    <t>GOLES_EQUIPO_VISITANTE</t>
  </si>
  <si>
    <t>20/22</t>
  </si>
  <si>
    <t>20/23</t>
  </si>
  <si>
    <t>20/24</t>
  </si>
  <si>
    <t>20/26</t>
  </si>
  <si>
    <r>
      <rPr>
        <rFont val="&quot;Source Sans Pro&quot;, &quot;Source Sans Pro-fallback&quot;, sans-serif"/>
        <color rgb="FF1D75A3"/>
        <sz val="9.0"/>
      </rPr>
      <t>Villarreal CF</t>
    </r>
  </si>
  <si>
    <t>20/27</t>
  </si>
  <si>
    <t>20/28</t>
  </si>
  <si>
    <t>20/29</t>
  </si>
  <si>
    <t>20/30</t>
  </si>
  <si>
    <t>20/31</t>
  </si>
  <si>
    <t>20/32</t>
  </si>
  <si>
    <t>20/33</t>
  </si>
  <si>
    <t>20/34</t>
  </si>
  <si>
    <t>20/35</t>
  </si>
  <si>
    <t>20/36</t>
  </si>
  <si>
    <t>20/37</t>
  </si>
  <si>
    <t>20/38</t>
  </si>
  <si>
    <t>20/39</t>
  </si>
  <si>
    <t>20/40</t>
  </si>
  <si>
    <t>20/41</t>
  </si>
  <si>
    <t>20/42</t>
  </si>
  <si>
    <t>20/43</t>
  </si>
  <si>
    <t>20/45</t>
  </si>
  <si>
    <t>20/46</t>
  </si>
  <si>
    <t>GOLEADORES</t>
  </si>
  <si>
    <t>MIN_GOL</t>
  </si>
  <si>
    <t>OBSERVACION</t>
  </si>
  <si>
    <t>JUGADORES_EQUIPOS</t>
  </si>
  <si>
    <t>SELECT CODEQUIPO FROM EQUIPOS WHERE UPPER(NOMBRE) = UPPER('VILLARREAL CF')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</si>
</sst>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-m-yyyy"/>
  </numFmts>
  <fonts count="32">
    <font>
      <sz val="10.0"/>
      <color rgb="FF000000"/>
      <name val="Arial"/>
      <scheme val="minor"/>
    </font>
    <font>
      <b/>
      <color theme="1"/>
      <name val="Arial"/>
    </font>
    <font>
      <sz val="14.0"/>
      <color theme="1"/>
      <name val="Times New Roman"/>
    </font>
    <font>
      <sz val="9.0"/>
      <color rgb="FF57585A"/>
      <name val="Source Sans Pro"/>
    </font>
    <font>
      <b/>
      <u/>
      <sz val="9.0"/>
      <color rgb="FF1D75A3"/>
      <name val="Source Sans Pro"/>
    </font>
    <font>
      <u/>
      <sz val="9.0"/>
      <color rgb="FF1D75A3"/>
      <name val="Source Sans Pro"/>
    </font>
    <font>
      <color theme="1"/>
      <name val="Arial"/>
    </font>
    <font>
      <color theme="1"/>
      <name val="Arial"/>
      <scheme val="minor"/>
    </font>
    <font>
      <u/>
      <sz val="9.0"/>
      <color rgb="FF1D75A3"/>
      <name val="Source Sans Pro"/>
    </font>
    <font>
      <u/>
      <sz val="9.0"/>
      <color rgb="FF1D75A3"/>
      <name val="Source Sans Pro"/>
    </font>
    <font>
      <u/>
      <sz val="9.0"/>
      <color rgb="FF1D75A3"/>
      <name val="Source Sans Pro"/>
    </font>
    <font>
      <b/>
      <u/>
      <sz val="9.0"/>
      <color rgb="FF1D75A3"/>
      <name val="&quot;Source Sans Pro&quot;"/>
    </font>
    <font>
      <sz val="9.0"/>
      <color rgb="FF57585A"/>
      <name val="&quot;Source Sans Pro&quot;"/>
    </font>
    <font>
      <b/>
      <sz val="13.0"/>
      <color rgb="FF000000"/>
      <name val="Sans-serif"/>
    </font>
    <font>
      <sz val="9.0"/>
      <color rgb="FF000000"/>
      <name val="Sans-serif"/>
    </font>
    <font>
      <sz val="9.0"/>
      <color rgb="FF000000"/>
      <name val="Arial"/>
    </font>
    <font>
      <b/>
      <sz val="9.0"/>
      <color rgb="FF1D75A3"/>
      <name val="Arial"/>
      <scheme val="minor"/>
    </font>
    <font>
      <b/>
      <sz val="9.0"/>
      <color rgb="FF333333"/>
      <name val="Arial"/>
      <scheme val="minor"/>
    </font>
    <font>
      <sz val="11.0"/>
      <color rgb="FF202122"/>
      <name val="Sans-serif"/>
    </font>
    <font>
      <b/>
      <sz val="13.0"/>
      <color rgb="FF000000"/>
      <name val="Arial"/>
    </font>
    <font>
      <sz val="9.0"/>
      <color theme="1"/>
      <name val="Arial"/>
      <scheme val="minor"/>
    </font>
    <font>
      <b/>
      <color rgb="FF1D75A3"/>
      <name val="Arial"/>
      <scheme val="minor"/>
    </font>
    <font>
      <b/>
      <color rgb="FF1D75A3"/>
      <name val="Arial"/>
    </font>
    <font>
      <u/>
      <sz val="9.0"/>
      <color rgb="FF000000"/>
      <name val="&quot;Source Sans Pro&quot;"/>
    </font>
    <font>
      <sz val="9.0"/>
      <color rgb="FF1D75A3"/>
      <name val="&quot;Source Sans Pro&quot;"/>
    </font>
    <font>
      <b/>
      <sz val="9.0"/>
      <color rgb="FF1D75A3"/>
      <name val="&quot;Source Sans Pro&quot;"/>
    </font>
    <font>
      <b/>
      <sz val="9.0"/>
      <color rgb="FF749F18"/>
      <name val="&quot;Source Sans Pro&quot;"/>
    </font>
    <font>
      <u/>
      <sz val="9.0"/>
      <color rgb="FF1D75A3"/>
      <name val="&quot;Source Sans Pro&quot;"/>
    </font>
    <font>
      <b/>
      <sz val="9.0"/>
      <color rgb="FFB80718"/>
      <name val="&quot;Source Sans Pro&quot;"/>
    </font>
    <font>
      <sz val="9.0"/>
      <color rgb="FF000000"/>
      <name val="&quot;Source Sans Pro&quot;"/>
    </font>
    <font/>
    <font>
      <b/>
      <u/>
      <sz val="9.0"/>
      <color rgb="FF1D75A3"/>
      <name val="&quot;Source Sans Pro&quot;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  <fill>
      <patternFill patternType="solid">
        <fgColor rgb="FFDFDFDF"/>
        <bgColor rgb="FFDFDFD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right style="thin">
        <color rgb="FFE4E4E4"/>
      </right>
      <top style="thin">
        <color rgb="FFE4E4E4"/>
      </top>
    </border>
    <border>
      <left style="thin">
        <color rgb="FFE4E4E4"/>
      </left>
      <right style="thin">
        <color rgb="FFE4E4E4"/>
      </right>
      <top style="thin">
        <color rgb="FFE4E4E4"/>
      </top>
    </border>
    <border>
      <left style="thin">
        <color rgb="FFE4E4E4"/>
      </left>
      <top style="thin">
        <color rgb="FFE4E4E4"/>
      </top>
    </border>
    <border>
      <right style="thin">
        <color rgb="FFE4E4E4"/>
      </right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left style="thin">
        <color rgb="FFE4E4E4"/>
      </left>
      <bottom style="thin">
        <color rgb="FFE4E4E4"/>
      </bottom>
    </border>
    <border>
      <left style="thin">
        <color rgb="FF000000"/>
      </left>
      <top style="thin">
        <color rgb="FF000000"/>
      </top>
      <bottom style="thin">
        <color rgb="FFE4E4E4"/>
      </bottom>
    </border>
    <border>
      <top style="thin">
        <color rgb="FF000000"/>
      </top>
      <bottom style="thin">
        <color rgb="FFE4E4E4"/>
      </bottom>
    </border>
    <border>
      <right style="thin">
        <color rgb="FFE4E4E4"/>
      </right>
      <top style="thin">
        <color rgb="FF000000"/>
      </top>
      <bottom style="thin">
        <color rgb="FFE4E4E4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vertical="top"/>
    </xf>
    <xf borderId="1" fillId="3" fontId="3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5" numFmtId="164" xfId="0" applyAlignment="1" applyBorder="1" applyFont="1" applyNumberFormat="1">
      <alignment horizontal="center" readingOrder="0"/>
    </xf>
    <xf borderId="1" fillId="3" fontId="3" numFmtId="3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1" fillId="3" fontId="8" numFmtId="165" xfId="0" applyAlignment="1" applyBorder="1" applyFont="1" applyNumberFormat="1">
      <alignment horizontal="center"/>
    </xf>
    <xf borderId="1" fillId="3" fontId="9" numFmtId="164" xfId="0" applyAlignment="1" applyBorder="1" applyFont="1" applyNumberFormat="1">
      <alignment horizontal="center"/>
    </xf>
    <xf borderId="1" fillId="3" fontId="10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2" fillId="3" fontId="3" numFmtId="0" xfId="0" applyAlignment="1" applyBorder="1" applyFont="1">
      <alignment horizontal="right"/>
    </xf>
    <xf borderId="0" fillId="0" fontId="6" numFmtId="0" xfId="0" applyAlignment="1" applyFont="1">
      <alignment horizontal="left"/>
    </xf>
    <xf borderId="0" fillId="4" fontId="6" numFmtId="0" xfId="0" applyFill="1" applyFont="1"/>
    <xf borderId="0" fillId="0" fontId="6" numFmtId="0" xfId="0" applyFont="1"/>
    <xf borderId="0" fillId="5" fontId="7" numFmtId="0" xfId="0" applyAlignment="1" applyFill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3" fontId="11" numFmtId="0" xfId="0" applyAlignment="1" applyBorder="1" applyFont="1">
      <alignment horizontal="left" readingOrder="0" shrinkToFit="0" wrapText="0"/>
    </xf>
    <xf borderId="1" fillId="3" fontId="12" numFmtId="164" xfId="0" applyAlignment="1" applyBorder="1" applyFont="1" applyNumberFormat="1">
      <alignment horizontal="center" readingOrder="0"/>
    </xf>
    <xf borderId="1" fillId="3" fontId="12" numFmtId="165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right" readingOrder="0"/>
    </xf>
    <xf borderId="1" fillId="6" fontId="13" numFmtId="0" xfId="0" applyAlignment="1" applyBorder="1" applyFill="1" applyFont="1">
      <alignment horizontal="center" readingOrder="0"/>
    </xf>
    <xf borderId="1" fillId="7" fontId="14" numFmtId="0" xfId="0" applyAlignment="1" applyBorder="1" applyFill="1" applyFont="1">
      <alignment horizontal="right" readingOrder="0"/>
    </xf>
    <xf borderId="1" fillId="3" fontId="15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/>
    </xf>
    <xf borderId="1" fillId="0" fontId="16" numFmtId="0" xfId="0" applyAlignment="1" applyBorder="1" applyFont="1">
      <alignment horizontal="right" readingOrder="0" shrinkToFit="0" wrapText="0"/>
    </xf>
    <xf borderId="1" fillId="0" fontId="15" numFmtId="0" xfId="0" applyAlignment="1" applyBorder="1" applyFont="1">
      <alignment horizontal="right" readingOrder="0"/>
    </xf>
    <xf borderId="1" fillId="0" fontId="17" numFmtId="0" xfId="0" applyAlignment="1" applyBorder="1" applyFont="1">
      <alignment horizontal="right" readingOrder="0"/>
    </xf>
    <xf borderId="1" fillId="3" fontId="18" numFmtId="0" xfId="0" applyAlignment="1" applyBorder="1" applyFont="1">
      <alignment horizontal="right" readingOrder="0"/>
    </xf>
    <xf borderId="1" fillId="6" fontId="19" numFmtId="0" xfId="0" applyAlignment="1" applyBorder="1" applyFont="1">
      <alignment horizontal="center" readingOrder="0"/>
    </xf>
    <xf borderId="1" fillId="0" fontId="20" numFmtId="0" xfId="0" applyAlignment="1" applyBorder="1" applyFont="1">
      <alignment horizontal="right" readingOrder="0"/>
    </xf>
    <xf borderId="1" fillId="7" fontId="14" numFmtId="3" xfId="0" applyAlignment="1" applyBorder="1" applyFont="1" applyNumberFormat="1">
      <alignment horizontal="right" readingOrder="0"/>
    </xf>
    <xf borderId="1" fillId="8" fontId="13" numFmtId="0" xfId="0" applyAlignment="1" applyBorder="1" applyFill="1" applyFont="1">
      <alignment horizontal="center" readingOrder="0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left" readingOrder="0"/>
    </xf>
    <xf borderId="0" fillId="0" fontId="21" numFmtId="0" xfId="0" applyAlignment="1" applyFont="1">
      <alignment horizontal="center" readingOrder="0" vertical="bottom"/>
    </xf>
    <xf borderId="0" fillId="0" fontId="16" numFmtId="0" xfId="0" applyAlignment="1" applyFont="1">
      <alignment horizontal="left" readingOrder="0" shrinkToFit="0" wrapText="0"/>
    </xf>
    <xf borderId="0" fillId="0" fontId="22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3" fillId="5" fontId="23" numFmtId="0" xfId="0" applyAlignment="1" applyBorder="1" applyFont="1">
      <alignment horizontal="left" readingOrder="0"/>
    </xf>
    <xf borderId="3" fillId="3" fontId="24" numFmtId="0" xfId="0" applyAlignment="1" applyBorder="1" applyFont="1">
      <alignment horizontal="left" readingOrder="0"/>
    </xf>
    <xf borderId="4" fillId="3" fontId="12" numFmtId="20" xfId="0" applyAlignment="1" applyBorder="1" applyFont="1" applyNumberFormat="1">
      <alignment horizontal="center" readingOrder="0"/>
    </xf>
    <xf borderId="2" fillId="3" fontId="12" numFmtId="0" xfId="0" applyAlignment="1" applyBorder="1" applyFont="1">
      <alignment horizontal="center"/>
    </xf>
    <xf borderId="3" fillId="3" fontId="24" numFmtId="0" xfId="0" applyAlignment="1" applyBorder="1" applyFont="1">
      <alignment horizontal="left" readingOrder="0"/>
    </xf>
    <xf borderId="3" fillId="3" fontId="25" numFmtId="0" xfId="0" applyAlignment="1" applyBorder="1" applyFont="1">
      <alignment horizontal="left" readingOrder="0"/>
    </xf>
    <xf borderId="4" fillId="3" fontId="12" numFmtId="0" xfId="0" applyAlignment="1" applyBorder="1" applyFont="1">
      <alignment horizontal="center" readingOrder="0"/>
    </xf>
    <xf borderId="4" fillId="3" fontId="24" numFmtId="0" xfId="0" applyAlignment="1" applyBorder="1" applyFont="1">
      <alignment horizontal="left" readingOrder="0"/>
    </xf>
    <xf borderId="4" fillId="3" fontId="12" numFmtId="0" xfId="0" applyAlignment="1" applyBorder="1" applyFont="1">
      <alignment horizontal="right" readingOrder="0"/>
    </xf>
    <xf borderId="2" fillId="3" fontId="25" numFmtId="0" xfId="0" applyAlignment="1" applyBorder="1" applyFont="1">
      <alignment horizontal="center" readingOrder="0"/>
    </xf>
    <xf borderId="5" fillId="3" fontId="24" numFmtId="0" xfId="0" applyAlignment="1" applyBorder="1" applyFont="1">
      <alignment horizontal="left" readingOrder="0"/>
    </xf>
    <xf borderId="0" fillId="0" fontId="22" numFmtId="2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6" fillId="3" fontId="12" numFmtId="0" xfId="0" applyAlignment="1" applyBorder="1" applyFont="1">
      <alignment horizontal="right" readingOrder="0"/>
    </xf>
    <xf borderId="7" fillId="3" fontId="26" numFmtId="0" xfId="0" applyAlignment="1" applyBorder="1" applyFont="1">
      <alignment horizontal="center" readingOrder="0"/>
    </xf>
    <xf borderId="1" fillId="3" fontId="27" numFmtId="0" xfId="0" applyAlignment="1" applyBorder="1" applyFont="1">
      <alignment horizontal="left" readingOrder="0"/>
    </xf>
    <xf borderId="1" fillId="3" fontId="12" numFmtId="0" xfId="0" applyAlignment="1" applyBorder="1" applyFont="1">
      <alignment horizontal="center" readingOrder="0"/>
    </xf>
    <xf borderId="1" fillId="0" fontId="20" numFmtId="0" xfId="0" applyAlignment="1" applyBorder="1" applyFont="1">
      <alignment horizontal="center" readingOrder="0"/>
    </xf>
    <xf borderId="1" fillId="3" fontId="24" numFmtId="0" xfId="0" applyAlignment="1" applyBorder="1" applyFont="1">
      <alignment horizontal="left" readingOrder="0"/>
    </xf>
    <xf borderId="1" fillId="3" fontId="28" numFmtId="0" xfId="0" applyAlignment="1" applyBorder="1" applyFont="1">
      <alignment horizontal="center" readingOrder="0"/>
    </xf>
    <xf borderId="1" fillId="3" fontId="25" numFmtId="0" xfId="0" applyAlignment="1" applyBorder="1" applyFont="1">
      <alignment horizontal="left" readingOrder="0"/>
    </xf>
    <xf borderId="1" fillId="3" fontId="26" numFmtId="0" xfId="0" applyAlignment="1" applyBorder="1" applyFont="1">
      <alignment horizontal="center" readingOrder="0"/>
    </xf>
    <xf borderId="1" fillId="3" fontId="25" numFmtId="0" xfId="0" applyAlignment="1" applyBorder="1" applyFont="1">
      <alignment horizontal="center" readingOrder="0"/>
    </xf>
    <xf borderId="8" fillId="3" fontId="24" numFmtId="0" xfId="0" applyAlignment="1" applyBorder="1" applyFont="1">
      <alignment horizontal="left" readingOrder="0"/>
    </xf>
    <xf borderId="9" fillId="3" fontId="12" numFmtId="20" xfId="0" applyAlignment="1" applyBorder="1" applyFont="1" applyNumberFormat="1">
      <alignment horizontal="center" readingOrder="0"/>
    </xf>
    <xf borderId="10" fillId="3" fontId="12" numFmtId="0" xfId="0" applyAlignment="1" applyBorder="1" applyFont="1">
      <alignment horizontal="center"/>
    </xf>
    <xf borderId="8" fillId="3" fontId="25" numFmtId="0" xfId="0" applyAlignment="1" applyBorder="1" applyFont="1">
      <alignment horizontal="left" readingOrder="0"/>
    </xf>
    <xf borderId="9" fillId="3" fontId="12" numFmtId="0" xfId="0" applyAlignment="1" applyBorder="1" applyFont="1">
      <alignment horizontal="center" readingOrder="0"/>
    </xf>
    <xf borderId="0" fillId="0" fontId="20" numFmtId="0" xfId="0" applyAlignment="1" applyFont="1">
      <alignment horizontal="center" readingOrder="0"/>
    </xf>
    <xf borderId="9" fillId="3" fontId="12" numFmtId="0" xfId="0" applyAlignment="1" applyBorder="1" applyFont="1">
      <alignment horizontal="right"/>
    </xf>
    <xf borderId="10" fillId="3" fontId="26" numFmtId="0" xfId="0" applyAlignment="1" applyBorder="1" applyFont="1">
      <alignment horizontal="center" readingOrder="0"/>
    </xf>
    <xf borderId="6" fillId="3" fontId="12" numFmtId="20" xfId="0" applyAlignment="1" applyBorder="1" applyFont="1" applyNumberFormat="1">
      <alignment horizontal="center" readingOrder="0"/>
    </xf>
    <xf borderId="7" fillId="3" fontId="12" numFmtId="0" xfId="0" applyAlignment="1" applyBorder="1" applyFont="1">
      <alignment horizontal="center"/>
    </xf>
    <xf borderId="4" fillId="3" fontId="12" numFmtId="0" xfId="0" applyAlignment="1" applyBorder="1" applyFont="1">
      <alignment horizontal="right"/>
    </xf>
    <xf borderId="2" fillId="3" fontId="26" numFmtId="0" xfId="0" applyAlignment="1" applyBorder="1" applyFont="1">
      <alignment horizontal="center" readingOrder="0"/>
    </xf>
    <xf borderId="0" fillId="3" fontId="24" numFmtId="0" xfId="0" applyAlignment="1" applyFont="1">
      <alignment horizontal="left" readingOrder="0"/>
    </xf>
    <xf borderId="0" fillId="3" fontId="12" numFmtId="20" xfId="0" applyAlignment="1" applyFont="1" applyNumberFormat="1">
      <alignment horizontal="center" readingOrder="0"/>
    </xf>
    <xf borderId="0" fillId="3" fontId="12" numFmtId="0" xfId="0" applyAlignment="1" applyFont="1">
      <alignment horizontal="center"/>
    </xf>
    <xf borderId="2" fillId="3" fontId="28" numFmtId="0" xfId="0" applyAlignment="1" applyBorder="1" applyFont="1">
      <alignment horizontal="center" readingOrder="0"/>
    </xf>
    <xf borderId="0" fillId="5" fontId="29" numFmtId="0" xfId="0" applyAlignment="1" applyFont="1">
      <alignment horizontal="center" readingOrder="0"/>
    </xf>
    <xf borderId="0" fillId="3" fontId="24" numFmtId="0" xfId="0" applyAlignment="1" applyFont="1">
      <alignment horizontal="center" readingOrder="0"/>
    </xf>
    <xf borderId="1" fillId="3" fontId="24" numFmtId="0" xfId="0" applyAlignment="1" applyBorder="1" applyFont="1">
      <alignment horizontal="center" readingOrder="0"/>
    </xf>
    <xf borderId="1" fillId="3" fontId="25" numFmtId="0" xfId="0" applyAlignment="1" applyBorder="1" applyFont="1">
      <alignment horizontal="center" readingOrder="0"/>
    </xf>
    <xf borderId="11" fillId="0" fontId="7" numFmtId="0" xfId="0" applyAlignment="1" applyBorder="1" applyFont="1">
      <alignment readingOrder="0"/>
    </xf>
    <xf borderId="12" fillId="0" fontId="30" numFmtId="0" xfId="0" applyBorder="1" applyFont="1"/>
    <xf borderId="13" fillId="0" fontId="30" numFmtId="0" xfId="0" applyBorder="1" applyFont="1"/>
    <xf borderId="1" fillId="3" fontId="12" numFmtId="0" xfId="0" applyAlignment="1" applyBorder="1" applyFont="1">
      <alignment horizontal="center"/>
    </xf>
    <xf borderId="0" fillId="3" fontId="25" numFmtId="0" xfId="0" applyAlignment="1" applyFont="1">
      <alignment horizontal="center" readingOrder="0" shrinkToFit="0" wrapText="0"/>
    </xf>
    <xf borderId="4" fillId="3" fontId="12" numFmtId="166" xfId="0" applyAlignment="1" applyBorder="1" applyFont="1" applyNumberFormat="1">
      <alignment horizontal="center" readingOrder="0"/>
    </xf>
    <xf borderId="1" fillId="3" fontId="25" numFmtId="0" xfId="0" applyAlignment="1" applyBorder="1" applyFont="1">
      <alignment horizontal="center" readingOrder="0" shrinkToFit="0" wrapText="0"/>
    </xf>
    <xf borderId="4" fillId="3" fontId="12" numFmtId="3" xfId="0" applyAlignment="1" applyBorder="1" applyFont="1" applyNumberFormat="1">
      <alignment horizontal="right" readingOrder="0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3" fontId="31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right"/>
    </xf>
    <xf borderId="0" fillId="3" fontId="12" numFmtId="0" xfId="0" applyAlignment="1" applyFont="1">
      <alignment horizontal="center" readingOrder="0"/>
    </xf>
    <xf borderId="0" fillId="5" fontId="12" numFmtId="0" xfId="0" applyAlignment="1" applyFont="1">
      <alignment horizontal="center" readingOrder="0"/>
    </xf>
    <xf borderId="14" fillId="3" fontId="12" numFmtId="0" xfId="0" applyAlignment="1" applyBorder="1" applyFont="1">
      <alignment horizontal="center" readingOrder="0"/>
    </xf>
    <xf borderId="15" fillId="0" fontId="3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nsfermarkt.es/aktuell/waspassiertheute/aktuell/new/datum/1922-08-28" TargetMode="External"/><Relationship Id="rId42" Type="http://schemas.openxmlformats.org/officeDocument/2006/relationships/hyperlink" Target="https://www.transfermarkt.es/aktuell/waspassiertheute/aktuell/new/datum/1902-03-06" TargetMode="External"/><Relationship Id="rId41" Type="http://schemas.openxmlformats.org/officeDocument/2006/relationships/hyperlink" Target="https://www.transfermarkt.es/real-madrid-cf/startseite/verein/418" TargetMode="External"/><Relationship Id="rId44" Type="http://schemas.openxmlformats.org/officeDocument/2006/relationships/hyperlink" Target="https://www.transfermarkt.es/aktuell/waspassiertheute/aktuell/new/datum/1899-11-29" TargetMode="External"/><Relationship Id="rId43" Type="http://schemas.openxmlformats.org/officeDocument/2006/relationships/hyperlink" Target="https://www.transfermarkt.es/fc-barcelona/startseite/verein/131" TargetMode="External"/><Relationship Id="rId46" Type="http://schemas.openxmlformats.org/officeDocument/2006/relationships/hyperlink" Target="https://www.transfermarkt.es/aktuell/waspassiertheute/aktuell/new/datum/1903-04-26" TargetMode="External"/><Relationship Id="rId45" Type="http://schemas.openxmlformats.org/officeDocument/2006/relationships/hyperlink" Target="https://www.transfermarkt.es/atletico-de-madrid/startseite/verein/13" TargetMode="External"/><Relationship Id="rId107" Type="http://schemas.openxmlformats.org/officeDocument/2006/relationships/hyperlink" Target="https://www.transfermarkt.es/paco-alcacer/profil/spieler/126716" TargetMode="External"/><Relationship Id="rId106" Type="http://schemas.openxmlformats.org/officeDocument/2006/relationships/hyperlink" Target="https://www.transfermarkt.es/gerard-moreno/profil/spieler/177467" TargetMode="External"/><Relationship Id="rId105" Type="http://schemas.openxmlformats.org/officeDocument/2006/relationships/hyperlink" Target="https://www.transfermarkt.es/dani-raba/profil/spieler/413262" TargetMode="External"/><Relationship Id="rId104" Type="http://schemas.openxmlformats.org/officeDocument/2006/relationships/hyperlink" Target="https://www.transfermarkt.es/yeremy-pino/profil/spieler/568157" TargetMode="External"/><Relationship Id="rId109" Type="http://schemas.openxmlformats.org/officeDocument/2006/relationships/hyperlink" Target="https://www.transfermarkt.es/carlos-bacca/profil/spieler/119235" TargetMode="External"/><Relationship Id="rId108" Type="http://schemas.openxmlformats.org/officeDocument/2006/relationships/hyperlink" Target="https://www.transfermarkt.es/fer-nino/profil/spieler/627294" TargetMode="External"/><Relationship Id="rId48" Type="http://schemas.openxmlformats.org/officeDocument/2006/relationships/hyperlink" Target="https://www.transfermarkt.es/aktuell/waspassiertheute/aktuell/new/datum/1908-11-30" TargetMode="External"/><Relationship Id="rId47" Type="http://schemas.openxmlformats.org/officeDocument/2006/relationships/hyperlink" Target="https://www.transfermarkt.es/real-sociedad/startseite/verein/681" TargetMode="External"/><Relationship Id="rId49" Type="http://schemas.openxmlformats.org/officeDocument/2006/relationships/hyperlink" Target="https://www.transfermarkt.es/villarreal-cf/startseite/verein/1050" TargetMode="External"/><Relationship Id="rId103" Type="http://schemas.openxmlformats.org/officeDocument/2006/relationships/hyperlink" Target="https://www.transfermarkt.es/takefusa-kubo/profil/spieler/405398" TargetMode="External"/><Relationship Id="rId102" Type="http://schemas.openxmlformats.org/officeDocument/2006/relationships/hyperlink" Target="https://www.transfermarkt.es/samuel-chukwueze/profil/spieler/401922" TargetMode="External"/><Relationship Id="rId101" Type="http://schemas.openxmlformats.org/officeDocument/2006/relationships/hyperlink" Target="https://www.transfermarkt.es/alex-baena/profil/spieler/548111" TargetMode="External"/><Relationship Id="rId100" Type="http://schemas.openxmlformats.org/officeDocument/2006/relationships/hyperlink" Target="https://www.transfermarkt.es/javi-ontiveros/profil/spieler/298983" TargetMode="External"/><Relationship Id="rId31" Type="http://schemas.openxmlformats.org/officeDocument/2006/relationships/hyperlink" Target="https://www.transfermarkt.es/ud-almeria/startseite/verein/3302" TargetMode="External"/><Relationship Id="rId30" Type="http://schemas.openxmlformats.org/officeDocument/2006/relationships/hyperlink" Target="https://www.transfermarkt.es/aktuell/waspassiertheute/aktuell/new/datum/1900-10-20" TargetMode="External"/><Relationship Id="rId33" Type="http://schemas.openxmlformats.org/officeDocument/2006/relationships/hyperlink" Target="https://www.transfermarkt.es/rcd-mallorca/startseite/verein/237" TargetMode="External"/><Relationship Id="rId32" Type="http://schemas.openxmlformats.org/officeDocument/2006/relationships/hyperlink" Target="https://www.transfermarkt.es/aktuell/waspassiertheute/aktuell/new/datum/1989-07-26" TargetMode="External"/><Relationship Id="rId35" Type="http://schemas.openxmlformats.org/officeDocument/2006/relationships/hyperlink" Target="https://www.transfermarkt.es/cadiz-cf/startseite/verein/2687" TargetMode="External"/><Relationship Id="rId34" Type="http://schemas.openxmlformats.org/officeDocument/2006/relationships/hyperlink" Target="https://www.transfermarkt.es/aktuell/waspassiertheute/aktuell/new/datum/1916-03-05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transfermarkt.es/real-valladolid-cf/startseite/verein/366" TargetMode="External"/><Relationship Id="rId176" Type="http://schemas.openxmlformats.org/officeDocument/2006/relationships/hyperlink" Target="https://www.transfermarkt.es/fc-sevilla/spielplan/verein/368/saison_id/2020" TargetMode="External"/><Relationship Id="rId36" Type="http://schemas.openxmlformats.org/officeDocument/2006/relationships/hyperlink" Target="https://www.transfermarkt.es/aktuell/waspassiertheute/aktuell/new/datum/1909-11-30" TargetMode="External"/><Relationship Id="rId175" Type="http://schemas.openxmlformats.org/officeDocument/2006/relationships/hyperlink" Target="https://www.transfermarkt.es/fc-villarreal/spielplan/verein/1050/saison_id/2020" TargetMode="External"/><Relationship Id="rId39" Type="http://schemas.openxmlformats.org/officeDocument/2006/relationships/hyperlink" Target="https://www.transfermarkt.es/elche-cf/startseite/verein/1531" TargetMode="External"/><Relationship Id="rId174" Type="http://schemas.openxmlformats.org/officeDocument/2006/relationships/hyperlink" Target="https://www.transfermarkt.es/fc-getafe/spielplan/verein/3709/saison_id/2020" TargetMode="External"/><Relationship Id="rId38" Type="http://schemas.openxmlformats.org/officeDocument/2006/relationships/hyperlink" Target="https://www.transfermarkt.es/aktuell/waspassiertheute/aktuell/new/datum/1928-06-20" TargetMode="External"/><Relationship Id="rId173" Type="http://schemas.openxmlformats.org/officeDocument/2006/relationships/hyperlink" Target="https://www.transfermarkt.es/fc-villarreal/spielplan/verein/1050/saison_id/2020" TargetMode="External"/><Relationship Id="rId179" Type="http://schemas.openxmlformats.org/officeDocument/2006/relationships/hyperlink" Target="https://www.transfermarkt.es/yeremy-pino/leistungsdatendetails/spieler/568157/saison/2020/wettbewerb/ES1" TargetMode="External"/><Relationship Id="rId178" Type="http://schemas.openxmlformats.org/officeDocument/2006/relationships/hyperlink" Target="https://www.transfermarkt.es/fc-villarreal/spielplan/verein/1050/saison_id/2020" TargetMode="External"/><Relationship Id="rId177" Type="http://schemas.openxmlformats.org/officeDocument/2006/relationships/hyperlink" Target="https://www.transfermarkt.es/real-madrid/spielplan/verein/418/saison_id/2020" TargetMode="External"/><Relationship Id="rId20" Type="http://schemas.openxmlformats.org/officeDocument/2006/relationships/hyperlink" Target="https://www.transfermarkt.es/aktuell/waspassiertheute/aktuell/new/datum/1983-07-08" TargetMode="External"/><Relationship Id="rId22" Type="http://schemas.openxmlformats.org/officeDocument/2006/relationships/hyperlink" Target="https://www.transfermarkt.es/aktuell/waspassiertheute/aktuell/new/datum/1920-11-17" TargetMode="External"/><Relationship Id="rId21" Type="http://schemas.openxmlformats.org/officeDocument/2006/relationships/hyperlink" Target="https://www.transfermarkt.es/ca-osasuna/startseite/verein/331" TargetMode="External"/><Relationship Id="rId24" Type="http://schemas.openxmlformats.org/officeDocument/2006/relationships/hyperlink" Target="https://www.transfermarkt.es/aktuell/waspassiertheute/aktuell/new/datum/1923-08-23" TargetMode="External"/><Relationship Id="rId23" Type="http://schemas.openxmlformats.org/officeDocument/2006/relationships/hyperlink" Target="https://www.transfermarkt.es/rc-celta-de-vigo/startseite/verein/940" TargetMode="External"/><Relationship Id="rId129" Type="http://schemas.openxmlformats.org/officeDocument/2006/relationships/hyperlink" Target="https://www.transfermarkt.es/real-valladolid-cf/startseite/verein/366" TargetMode="External"/><Relationship Id="rId128" Type="http://schemas.openxmlformats.org/officeDocument/2006/relationships/hyperlink" Target="https://www.transfermarkt.es/cadiz-cf/startseite/verein/2687" TargetMode="External"/><Relationship Id="rId127" Type="http://schemas.openxmlformats.org/officeDocument/2006/relationships/hyperlink" Target="https://www.transfermarkt.es/rcd-mallorca/startseite/verein/237" TargetMode="External"/><Relationship Id="rId126" Type="http://schemas.openxmlformats.org/officeDocument/2006/relationships/hyperlink" Target="https://www.transfermarkt.es/ud-almeria/startseite/verein/3302" TargetMode="External"/><Relationship Id="rId26" Type="http://schemas.openxmlformats.org/officeDocument/2006/relationships/hyperlink" Target="https://www.transfermarkt.es/aktuell/waspassiertheute/aktuell/new/datum/1930-07-25" TargetMode="External"/><Relationship Id="rId121" Type="http://schemas.openxmlformats.org/officeDocument/2006/relationships/hyperlink" Target="https://www.transfermarkt.es/ca-osasuna/startseite/verein/331" TargetMode="External"/><Relationship Id="rId25" Type="http://schemas.openxmlformats.org/officeDocument/2006/relationships/hyperlink" Target="https://www.transfermarkt.es/girona-fc/startseite/verein/12321" TargetMode="External"/><Relationship Id="rId120" Type="http://schemas.openxmlformats.org/officeDocument/2006/relationships/hyperlink" Target="https://www.transfermarkt.es/getafe-cf/startseite/verein/3709" TargetMode="External"/><Relationship Id="rId28" Type="http://schemas.openxmlformats.org/officeDocument/2006/relationships/hyperlink" Target="https://www.transfermarkt.es/aktuell/waspassiertheute/aktuell/new/datum/1924-05-29" TargetMode="External"/><Relationship Id="rId27" Type="http://schemas.openxmlformats.org/officeDocument/2006/relationships/hyperlink" Target="https://www.transfermarkt.es/rayo-vallecano/startseite/verein/367" TargetMode="External"/><Relationship Id="rId125" Type="http://schemas.openxmlformats.org/officeDocument/2006/relationships/hyperlink" Target="https://www.transfermarkt.es/rcd-espanyol/startseite/verein/714" TargetMode="External"/><Relationship Id="rId29" Type="http://schemas.openxmlformats.org/officeDocument/2006/relationships/hyperlink" Target="https://www.transfermarkt.es/rcd-espanyol/startseite/verein/714" TargetMode="External"/><Relationship Id="rId124" Type="http://schemas.openxmlformats.org/officeDocument/2006/relationships/hyperlink" Target="https://www.transfermarkt.es/rayo-vallecano/startseite/verein/367" TargetMode="External"/><Relationship Id="rId123" Type="http://schemas.openxmlformats.org/officeDocument/2006/relationships/hyperlink" Target="https://www.transfermarkt.es/girona-fc/startseite/verein/12321" TargetMode="External"/><Relationship Id="rId122" Type="http://schemas.openxmlformats.org/officeDocument/2006/relationships/hyperlink" Target="https://www.transfermarkt.es/rc-celta-de-vigo/startseite/verein/940" TargetMode="External"/><Relationship Id="rId95" Type="http://schemas.openxmlformats.org/officeDocument/2006/relationships/hyperlink" Target="https://www.transfermarkt.es/manu-trigueros/profil/spieler/188854" TargetMode="External"/><Relationship Id="rId94" Type="http://schemas.openxmlformats.org/officeDocument/2006/relationships/hyperlink" Target="https://www.transfermarkt.es/etienne-capoue/profil/spieler/63494" TargetMode="External"/><Relationship Id="rId97" Type="http://schemas.openxmlformats.org/officeDocument/2006/relationships/hyperlink" Target="https://www.transfermarkt.es/sergio-lozano/profil/spieler/341277" TargetMode="External"/><Relationship Id="rId96" Type="http://schemas.openxmlformats.org/officeDocument/2006/relationships/hyperlink" Target="https://www.transfermarkt.es/dani-parejo/profil/spieler/59561" TargetMode="External"/><Relationship Id="rId11" Type="http://schemas.openxmlformats.org/officeDocument/2006/relationships/hyperlink" Target="https://www.transfermarkt.es/real-betis-balompie/startseite/verein/150" TargetMode="External"/><Relationship Id="rId99" Type="http://schemas.openxmlformats.org/officeDocument/2006/relationships/hyperlink" Target="https://www.transfermarkt.es/moi-gomez/profil/spieler/175449" TargetMode="External"/><Relationship Id="rId10" Type="http://schemas.openxmlformats.org/officeDocument/2006/relationships/hyperlink" Target="https://www.transfermarkt.es/aktuell/waspassiertheute/aktuell/new/datum/1923-03-10" TargetMode="External"/><Relationship Id="rId98" Type="http://schemas.openxmlformats.org/officeDocument/2006/relationships/hyperlink" Target="https://www.transfermarkt.es/carlo-garcia/profil/spieler/627287" TargetMode="External"/><Relationship Id="rId13" Type="http://schemas.openxmlformats.org/officeDocument/2006/relationships/hyperlink" Target="https://www.transfermarkt.es/valencia-cf/startseite/verein/1049" TargetMode="External"/><Relationship Id="rId12" Type="http://schemas.openxmlformats.org/officeDocument/2006/relationships/hyperlink" Target="https://www.transfermarkt.es/aktuell/waspassiertheute/aktuell/new/datum/1907-09-12" TargetMode="External"/><Relationship Id="rId91" Type="http://schemas.openxmlformats.org/officeDocument/2006/relationships/hyperlink" Target="https://www.transfermarkt.es/lanchi/profil/spieler/631098" TargetMode="External"/><Relationship Id="rId90" Type="http://schemas.openxmlformats.org/officeDocument/2006/relationships/hyperlink" Target="https://www.transfermarkt.es/andrei-ratiu/profil/spieler/527966" TargetMode="External"/><Relationship Id="rId93" Type="http://schemas.openxmlformats.org/officeDocument/2006/relationships/hyperlink" Target="https://www.transfermarkt.es/vicente-iborra/profil/spieler/65467" TargetMode="External"/><Relationship Id="rId92" Type="http://schemas.openxmlformats.org/officeDocument/2006/relationships/hyperlink" Target="https://www.transfermarkt.es/francis-coquelin/profil/spieler/74869" TargetMode="External"/><Relationship Id="rId118" Type="http://schemas.openxmlformats.org/officeDocument/2006/relationships/hyperlink" Target="https://www.transfermarkt.es/sevilla-fc/startseite/verein/368" TargetMode="External"/><Relationship Id="rId117" Type="http://schemas.openxmlformats.org/officeDocument/2006/relationships/hyperlink" Target="https://www.transfermarkt.es/valencia-cf/startseite/verein/1049" TargetMode="External"/><Relationship Id="rId116" Type="http://schemas.openxmlformats.org/officeDocument/2006/relationships/hyperlink" Target="https://www.transfermarkt.es/real-betis-balompie/startseite/verein/150" TargetMode="External"/><Relationship Id="rId115" Type="http://schemas.openxmlformats.org/officeDocument/2006/relationships/hyperlink" Target="https://www.transfermarkt.es/villarreal-cf/startseite/verein/1050" TargetMode="External"/><Relationship Id="rId119" Type="http://schemas.openxmlformats.org/officeDocument/2006/relationships/hyperlink" Target="https://www.transfermarkt.es/athletic-club/startseite/verein/621" TargetMode="External"/><Relationship Id="rId15" Type="http://schemas.openxmlformats.org/officeDocument/2006/relationships/hyperlink" Target="https://www.transfermarkt.es/sevilla-fc/startseite/verein/368" TargetMode="External"/><Relationship Id="rId110" Type="http://schemas.openxmlformats.org/officeDocument/2006/relationships/hyperlink" Target="https://www.transfermarkt.es/alex-millan/profil/spieler/412041" TargetMode="External"/><Relationship Id="rId14" Type="http://schemas.openxmlformats.org/officeDocument/2006/relationships/hyperlink" Target="https://www.transfermarkt.es/aktuell/waspassiertheute/aktuell/new/datum/1919-03-18" TargetMode="External"/><Relationship Id="rId17" Type="http://schemas.openxmlformats.org/officeDocument/2006/relationships/hyperlink" Target="https://www.transfermarkt.es/athletic-club/startseite/verein/621" TargetMode="External"/><Relationship Id="rId16" Type="http://schemas.openxmlformats.org/officeDocument/2006/relationships/hyperlink" Target="https://www.transfermarkt.es/aktuell/waspassiertheute/aktuell/new/datum/1890-01-25" TargetMode="External"/><Relationship Id="rId19" Type="http://schemas.openxmlformats.org/officeDocument/2006/relationships/hyperlink" Target="https://www.transfermarkt.es/getafe-cf/startseite/verein/3709" TargetMode="External"/><Relationship Id="rId114" Type="http://schemas.openxmlformats.org/officeDocument/2006/relationships/hyperlink" Target="https://www.transfermarkt.es/real-sociedad/startseite/verein/681" TargetMode="External"/><Relationship Id="rId18" Type="http://schemas.openxmlformats.org/officeDocument/2006/relationships/hyperlink" Target="https://www.transfermarkt.es/aktuell/waspassiertheute/aktuell/new/datum/1897-11-30" TargetMode="External"/><Relationship Id="rId113" Type="http://schemas.openxmlformats.org/officeDocument/2006/relationships/hyperlink" Target="https://www.transfermarkt.es/atletico-de-madrid/startseite/verein/13" TargetMode="External"/><Relationship Id="rId112" Type="http://schemas.openxmlformats.org/officeDocument/2006/relationships/hyperlink" Target="https://www.transfermarkt.es/fc-barcelona/startseite/verein/131" TargetMode="External"/><Relationship Id="rId111" Type="http://schemas.openxmlformats.org/officeDocument/2006/relationships/hyperlink" Target="https://www.transfermarkt.es/real-madrid-cf/startseite/verein/418" TargetMode="External"/><Relationship Id="rId84" Type="http://schemas.openxmlformats.org/officeDocument/2006/relationships/hyperlink" Target="https://www.transfermarkt.es/pervis-estupinan/profil/spieler/349599" TargetMode="External"/><Relationship Id="rId83" Type="http://schemas.openxmlformats.org/officeDocument/2006/relationships/hyperlink" Target="https://www.transfermarkt.es/alfonso-pedraza/profil/spieler/356197" TargetMode="External"/><Relationship Id="rId86" Type="http://schemas.openxmlformats.org/officeDocument/2006/relationships/hyperlink" Target="https://www.transfermarkt.es/jaume-costa/profil/spieler/65318" TargetMode="External"/><Relationship Id="rId85" Type="http://schemas.openxmlformats.org/officeDocument/2006/relationships/hyperlink" Target="https://www.transfermarkt.es/alberto-moreno/profil/spieler/207917" TargetMode="External"/><Relationship Id="rId88" Type="http://schemas.openxmlformats.org/officeDocument/2006/relationships/hyperlink" Target="https://www.transfermarkt.es/mario-gaspar/profil/spieler/73250" TargetMode="External"/><Relationship Id="rId150" Type="http://schemas.openxmlformats.org/officeDocument/2006/relationships/hyperlink" Target="https://www.transfermarkt.es/fc-villarreal/spielplan/verein/1050/saison_id/2020" TargetMode="External"/><Relationship Id="rId87" Type="http://schemas.openxmlformats.org/officeDocument/2006/relationships/hyperlink" Target="https://www.transfermarkt.es/juan-foyth/profil/spieler/480763" TargetMode="External"/><Relationship Id="rId89" Type="http://schemas.openxmlformats.org/officeDocument/2006/relationships/hyperlink" Target="https://www.transfermarkt.es/ruben-pena/profil/spieler/238868" TargetMode="External"/><Relationship Id="rId80" Type="http://schemas.openxmlformats.org/officeDocument/2006/relationships/hyperlink" Target="https://www.transfermarkt.es/raul-albiol/profil/spieler/15452" TargetMode="External"/><Relationship Id="rId82" Type="http://schemas.openxmlformats.org/officeDocument/2006/relationships/hyperlink" Target="https://www.transfermarkt.es/soufiane-chakla/profil/spieler/236956" TargetMode="External"/><Relationship Id="rId81" Type="http://schemas.openxmlformats.org/officeDocument/2006/relationships/hyperlink" Target="https://www.transfermarkt.es/ramiro-funes-mori/profil/spieler/11111" TargetMode="External"/><Relationship Id="rId1" Type="http://schemas.openxmlformats.org/officeDocument/2006/relationships/hyperlink" Target="https://www.transfermarkt.es/real-madrid-cf/startseite/verein/418" TargetMode="External"/><Relationship Id="rId2" Type="http://schemas.openxmlformats.org/officeDocument/2006/relationships/hyperlink" Target="https://www.transfermarkt.es/aktuell/waspassiertheute/aktuell/new/datum/1902-03-06" TargetMode="External"/><Relationship Id="rId3" Type="http://schemas.openxmlformats.org/officeDocument/2006/relationships/hyperlink" Target="https://www.transfermarkt.es/fc-barcelona/startseite/verein/131" TargetMode="External"/><Relationship Id="rId149" Type="http://schemas.openxmlformats.org/officeDocument/2006/relationships/hyperlink" Target="https://www.transfermarkt.es/ca-osasuna/spielplan/verein/331/saison_id/2020" TargetMode="External"/><Relationship Id="rId4" Type="http://schemas.openxmlformats.org/officeDocument/2006/relationships/hyperlink" Target="https://www.transfermarkt.es/aktuell/waspassiertheute/aktuell/new/datum/1899-11-29" TargetMode="External"/><Relationship Id="rId148" Type="http://schemas.openxmlformats.org/officeDocument/2006/relationships/hyperlink" Target="https://www.transfermarkt.es/fc-villarreal/spielplan/verein/1050/saison_id/2020" TargetMode="External"/><Relationship Id="rId9" Type="http://schemas.openxmlformats.org/officeDocument/2006/relationships/hyperlink" Target="https://www.transfermarkt.es/villarreal-cf/startseite/verein/1050" TargetMode="External"/><Relationship Id="rId143" Type="http://schemas.openxmlformats.org/officeDocument/2006/relationships/hyperlink" Target="https://www.transfermarkt.es/real-sociedad-san-sebastian/spielplan/verein/681/saison_id/2020" TargetMode="External"/><Relationship Id="rId142" Type="http://schemas.openxmlformats.org/officeDocument/2006/relationships/hyperlink" Target="https://www.transfermarkt.es/real-madrid/spielplan/verein/418/saison_id/2020" TargetMode="External"/><Relationship Id="rId141" Type="http://schemas.openxmlformats.org/officeDocument/2006/relationships/hyperlink" Target="https://www.transfermarkt.es/fc-villarreal/spielplan/verein/1050/saison_id/2020" TargetMode="External"/><Relationship Id="rId140" Type="http://schemas.openxmlformats.org/officeDocument/2006/relationships/hyperlink" Target="https://www.transfermarkt.es/fc-villarreal/spielplan/verein/1050/saison_id/2020" TargetMode="External"/><Relationship Id="rId5" Type="http://schemas.openxmlformats.org/officeDocument/2006/relationships/hyperlink" Target="https://www.transfermarkt.es/atletico-de-madrid/startseite/verein/13" TargetMode="External"/><Relationship Id="rId147" Type="http://schemas.openxmlformats.org/officeDocument/2006/relationships/hyperlink" Target="https://www.transfermarkt.es/real-betis-sevilla/spielplan/verein/150/saison_id/2020" TargetMode="External"/><Relationship Id="rId6" Type="http://schemas.openxmlformats.org/officeDocument/2006/relationships/hyperlink" Target="https://www.transfermarkt.es/aktuell/waspassiertheute/aktuell/new/datum/1903-04-26" TargetMode="External"/><Relationship Id="rId146" Type="http://schemas.openxmlformats.org/officeDocument/2006/relationships/hyperlink" Target="https://www.transfermarkt.es/fc-elche/spielplan/verein/1531/saison_id/2020" TargetMode="External"/><Relationship Id="rId7" Type="http://schemas.openxmlformats.org/officeDocument/2006/relationships/hyperlink" Target="https://www.transfermarkt.es/real-sociedad/startseite/verein/681" TargetMode="External"/><Relationship Id="rId145" Type="http://schemas.openxmlformats.org/officeDocument/2006/relationships/hyperlink" Target="https://www.transfermarkt.es/fc-villarreal/spielplan/verein/1050/saison_id/2020" TargetMode="External"/><Relationship Id="rId8" Type="http://schemas.openxmlformats.org/officeDocument/2006/relationships/hyperlink" Target="https://www.transfermarkt.es/aktuell/waspassiertheute/aktuell/new/datum/1908-11-30" TargetMode="External"/><Relationship Id="rId144" Type="http://schemas.openxmlformats.org/officeDocument/2006/relationships/hyperlink" Target="https://www.transfermarkt.es/fc-villarreal/spielplan/verein/1050/saison_id/2020" TargetMode="External"/><Relationship Id="rId73" Type="http://schemas.openxmlformats.org/officeDocument/2006/relationships/hyperlink" Target="https://www.transfermarkt.es/rcd-mallorca/startseite/verein/237" TargetMode="External"/><Relationship Id="rId72" Type="http://schemas.openxmlformats.org/officeDocument/2006/relationships/hyperlink" Target="https://www.transfermarkt.es/aktuell/waspassiertheute/aktuell/new/datum/1989-07-26" TargetMode="External"/><Relationship Id="rId75" Type="http://schemas.openxmlformats.org/officeDocument/2006/relationships/hyperlink" Target="https://www.transfermarkt.es/sergio-asenjo/profil/spieler/51710" TargetMode="External"/><Relationship Id="rId74" Type="http://schemas.openxmlformats.org/officeDocument/2006/relationships/hyperlink" Target="https://www.transfermarkt.es/aktuell/waspassiertheute/aktuell/new/datum/1916-03-05" TargetMode="External"/><Relationship Id="rId77" Type="http://schemas.openxmlformats.org/officeDocument/2006/relationships/hyperlink" Target="https://www.transfermarkt.es/filip-jorgensen/profil/spieler/585323" TargetMode="External"/><Relationship Id="rId76" Type="http://schemas.openxmlformats.org/officeDocument/2006/relationships/hyperlink" Target="https://www.transfermarkt.es/geronimo-rulli/profil/spieler/229604" TargetMode="External"/><Relationship Id="rId79" Type="http://schemas.openxmlformats.org/officeDocument/2006/relationships/hyperlink" Target="https://www.transfermarkt.es/pau-torres/profil/spieler/399776" TargetMode="External"/><Relationship Id="rId78" Type="http://schemas.openxmlformats.org/officeDocument/2006/relationships/hyperlink" Target="https://www.transfermarkt.es/iker-alvarez/profil/spieler/547248" TargetMode="External"/><Relationship Id="rId71" Type="http://schemas.openxmlformats.org/officeDocument/2006/relationships/hyperlink" Target="https://www.transfermarkt.es/ud-almeria/startseite/verein/3302" TargetMode="External"/><Relationship Id="rId70" Type="http://schemas.openxmlformats.org/officeDocument/2006/relationships/hyperlink" Target="https://www.transfermarkt.es/aktuell/waspassiertheute/aktuell/new/datum/1900-10-20" TargetMode="External"/><Relationship Id="rId139" Type="http://schemas.openxmlformats.org/officeDocument/2006/relationships/hyperlink" Target="https://www.transfermarkt.es/fc-getafe/spielplan/verein/3709/saison_id/2020" TargetMode="External"/><Relationship Id="rId138" Type="http://schemas.openxmlformats.org/officeDocument/2006/relationships/hyperlink" Target="https://www.transfermarkt.es/fc-villarreal/spielplan/verein/1050/saison_id/2020" TargetMode="External"/><Relationship Id="rId137" Type="http://schemas.openxmlformats.org/officeDocument/2006/relationships/hyperlink" Target="https://www.transfermarkt.es/fc-cadiz/spielplan/verein/2687/saison_id/2020" TargetMode="External"/><Relationship Id="rId132" Type="http://schemas.openxmlformats.org/officeDocument/2006/relationships/hyperlink" Target="https://www.transfermarkt.es/fc-villarreal/spielplan/verein/1050/saison_id/2020" TargetMode="External"/><Relationship Id="rId131" Type="http://schemas.openxmlformats.org/officeDocument/2006/relationships/hyperlink" Target="https://www.transfermarkt.es/fc-barcelona/spielplan/verein/131/saison_id/2020" TargetMode="External"/><Relationship Id="rId130" Type="http://schemas.openxmlformats.org/officeDocument/2006/relationships/hyperlink" Target="https://www.transfermarkt.es/elche-cf/startseite/verein/1531" TargetMode="External"/><Relationship Id="rId136" Type="http://schemas.openxmlformats.org/officeDocument/2006/relationships/hyperlink" Target="https://www.transfermarkt.es/fc-valencia/spielplan/verein/1049/saison_id/2020" TargetMode="External"/><Relationship Id="rId135" Type="http://schemas.openxmlformats.org/officeDocument/2006/relationships/hyperlink" Target="https://www.transfermarkt.es/fc-villarreal/spielplan/verein/1050/saison_id/2020" TargetMode="External"/><Relationship Id="rId134" Type="http://schemas.openxmlformats.org/officeDocument/2006/relationships/hyperlink" Target="https://www.transfermarkt.es/fc-villarreal/spielplan/verein/1050/saison_id/2020" TargetMode="External"/><Relationship Id="rId133" Type="http://schemas.openxmlformats.org/officeDocument/2006/relationships/hyperlink" Target="https://www.transfermarkt.es/atletico-madrid/spielplan/verein/13/saison_id/2020" TargetMode="External"/><Relationship Id="rId62" Type="http://schemas.openxmlformats.org/officeDocument/2006/relationships/hyperlink" Target="https://www.transfermarkt.es/aktuell/waspassiertheute/aktuell/new/datum/1920-11-17" TargetMode="External"/><Relationship Id="rId61" Type="http://schemas.openxmlformats.org/officeDocument/2006/relationships/hyperlink" Target="https://www.transfermarkt.es/ca-osasuna/startseite/verein/331" TargetMode="External"/><Relationship Id="rId64" Type="http://schemas.openxmlformats.org/officeDocument/2006/relationships/hyperlink" Target="https://www.transfermarkt.es/aktuell/waspassiertheute/aktuell/new/datum/1923-08-23" TargetMode="External"/><Relationship Id="rId63" Type="http://schemas.openxmlformats.org/officeDocument/2006/relationships/hyperlink" Target="https://www.transfermarkt.es/rc-celta-de-vigo/startseite/verein/940" TargetMode="External"/><Relationship Id="rId66" Type="http://schemas.openxmlformats.org/officeDocument/2006/relationships/hyperlink" Target="https://www.transfermarkt.es/aktuell/waspassiertheute/aktuell/new/datum/1930-07-25" TargetMode="External"/><Relationship Id="rId172" Type="http://schemas.openxmlformats.org/officeDocument/2006/relationships/hyperlink" Target="https://www.transfermarkt.es/fc-barcelona/spielplan/verein/131/saison_id/2020" TargetMode="External"/><Relationship Id="rId65" Type="http://schemas.openxmlformats.org/officeDocument/2006/relationships/hyperlink" Target="https://www.transfermarkt.es/girona-fc/startseite/verein/12321" TargetMode="External"/><Relationship Id="rId171" Type="http://schemas.openxmlformats.org/officeDocument/2006/relationships/hyperlink" Target="https://www.transfermarkt.es/fc-villarreal/spielplan/verein/1050/saison_id/2020" TargetMode="External"/><Relationship Id="rId68" Type="http://schemas.openxmlformats.org/officeDocument/2006/relationships/hyperlink" Target="https://www.transfermarkt.es/aktuell/waspassiertheute/aktuell/new/datum/1924-05-29" TargetMode="External"/><Relationship Id="rId170" Type="http://schemas.openxmlformats.org/officeDocument/2006/relationships/hyperlink" Target="https://www.transfermarkt.es/ca-osasuna/spielplan/verein/331/saison_id/2020" TargetMode="External"/><Relationship Id="rId67" Type="http://schemas.openxmlformats.org/officeDocument/2006/relationships/hyperlink" Target="https://www.transfermarkt.es/rayo-vallecano/startseite/verein/367" TargetMode="External"/><Relationship Id="rId60" Type="http://schemas.openxmlformats.org/officeDocument/2006/relationships/hyperlink" Target="https://www.transfermarkt.es/aktuell/waspassiertheute/aktuell/new/datum/1983-07-08" TargetMode="External"/><Relationship Id="rId165" Type="http://schemas.openxmlformats.org/officeDocument/2006/relationships/hyperlink" Target="https://www.transfermarkt.es/fc-valencia/spielplan/verein/1049/saison_id/2020" TargetMode="External"/><Relationship Id="rId69" Type="http://schemas.openxmlformats.org/officeDocument/2006/relationships/hyperlink" Target="https://www.transfermarkt.es/rcd-espanyol/startseite/verein/714" TargetMode="External"/><Relationship Id="rId164" Type="http://schemas.openxmlformats.org/officeDocument/2006/relationships/hyperlink" Target="https://www.transfermarkt.es/atletico-madrid/spielplan/verein/13/saison_id/2020" TargetMode="External"/><Relationship Id="rId163" Type="http://schemas.openxmlformats.org/officeDocument/2006/relationships/hyperlink" Target="https://www.transfermarkt.es/fc-villarreal/spielplan/verein/1050/saison_id/2020" TargetMode="External"/><Relationship Id="rId162" Type="http://schemas.openxmlformats.org/officeDocument/2006/relationships/hyperlink" Target="https://www.transfermarkt.es/fc-villarreal/spielplan/verein/1050/saison_id/2020" TargetMode="External"/><Relationship Id="rId169" Type="http://schemas.openxmlformats.org/officeDocument/2006/relationships/hyperlink" Target="https://www.transfermarkt.es/fc-villarreal/spielplan/verein/1050/saison_id/2020" TargetMode="External"/><Relationship Id="rId168" Type="http://schemas.openxmlformats.org/officeDocument/2006/relationships/hyperlink" Target="https://www.transfermarkt.es/fc-cadiz/spielplan/verein/2687/saison_id/2020" TargetMode="External"/><Relationship Id="rId167" Type="http://schemas.openxmlformats.org/officeDocument/2006/relationships/hyperlink" Target="https://www.transfermarkt.es/fc-villarreal/spielplan/verein/1050/saison_id/2020" TargetMode="External"/><Relationship Id="rId166" Type="http://schemas.openxmlformats.org/officeDocument/2006/relationships/hyperlink" Target="https://www.transfermarkt.es/fc-villarreal/spielplan/verein/1050/saison_id/2020" TargetMode="External"/><Relationship Id="rId51" Type="http://schemas.openxmlformats.org/officeDocument/2006/relationships/hyperlink" Target="https://www.transfermarkt.es/real-betis-balompie/startseite/verein/150" TargetMode="External"/><Relationship Id="rId50" Type="http://schemas.openxmlformats.org/officeDocument/2006/relationships/hyperlink" Target="https://www.transfermarkt.es/aktuell/waspassiertheute/aktuell/new/datum/1923-03-10" TargetMode="External"/><Relationship Id="rId53" Type="http://schemas.openxmlformats.org/officeDocument/2006/relationships/hyperlink" Target="https://www.transfermarkt.es/valencia-cf/startseite/verein/1049" TargetMode="External"/><Relationship Id="rId52" Type="http://schemas.openxmlformats.org/officeDocument/2006/relationships/hyperlink" Target="https://www.transfermarkt.es/aktuell/waspassiertheute/aktuell/new/datum/1907-09-12" TargetMode="External"/><Relationship Id="rId55" Type="http://schemas.openxmlformats.org/officeDocument/2006/relationships/hyperlink" Target="https://www.transfermarkt.es/sevilla-fc/startseite/verein/368" TargetMode="External"/><Relationship Id="rId161" Type="http://schemas.openxmlformats.org/officeDocument/2006/relationships/hyperlink" Target="https://www.transfermarkt.es/athletic-bilbao/spielplan/verein/621/saison_id/2020" TargetMode="External"/><Relationship Id="rId54" Type="http://schemas.openxmlformats.org/officeDocument/2006/relationships/hyperlink" Target="https://www.transfermarkt.es/aktuell/waspassiertheute/aktuell/new/datum/1919-03-18" TargetMode="External"/><Relationship Id="rId160" Type="http://schemas.openxmlformats.org/officeDocument/2006/relationships/hyperlink" Target="https://www.transfermarkt.es/real-betis-sevilla/spielplan/verein/150/saison_id/2020" TargetMode="External"/><Relationship Id="rId57" Type="http://schemas.openxmlformats.org/officeDocument/2006/relationships/hyperlink" Target="https://www.transfermarkt.es/athletic-club/startseite/verein/621" TargetMode="External"/><Relationship Id="rId56" Type="http://schemas.openxmlformats.org/officeDocument/2006/relationships/hyperlink" Target="https://www.transfermarkt.es/aktuell/waspassiertheute/aktuell/new/datum/1890-01-25" TargetMode="External"/><Relationship Id="rId159" Type="http://schemas.openxmlformats.org/officeDocument/2006/relationships/hyperlink" Target="https://www.transfermarkt.es/fc-villarreal/spielplan/verein/1050/saison_id/2020" TargetMode="External"/><Relationship Id="rId59" Type="http://schemas.openxmlformats.org/officeDocument/2006/relationships/hyperlink" Target="https://www.transfermarkt.es/getafe-cf/startseite/verein/3709" TargetMode="External"/><Relationship Id="rId154" Type="http://schemas.openxmlformats.org/officeDocument/2006/relationships/hyperlink" Target="https://www.transfermarkt.es/fc-villarreal/spielplan/verein/1050/saison_id/2020" TargetMode="External"/><Relationship Id="rId58" Type="http://schemas.openxmlformats.org/officeDocument/2006/relationships/hyperlink" Target="https://www.transfermarkt.es/aktuell/waspassiertheute/aktuell/new/datum/1897-11-30" TargetMode="External"/><Relationship Id="rId153" Type="http://schemas.openxmlformats.org/officeDocument/2006/relationships/hyperlink" Target="https://www.transfermarkt.es/fc-sevilla/spielplan/verein/368/saison_id/2020" TargetMode="External"/><Relationship Id="rId152" Type="http://schemas.openxmlformats.org/officeDocument/2006/relationships/hyperlink" Target="https://www.transfermarkt.es/athletic-bilbao/spielplan/verein/621/saison_id/2020" TargetMode="External"/><Relationship Id="rId151" Type="http://schemas.openxmlformats.org/officeDocument/2006/relationships/hyperlink" Target="https://www.transfermarkt.es/fc-villarreal/spielplan/verein/1050/saison_id/2020" TargetMode="External"/><Relationship Id="rId158" Type="http://schemas.openxmlformats.org/officeDocument/2006/relationships/hyperlink" Target="https://www.transfermarkt.es/fc-villarreal/spielplan/verein/1050/saison_id/2020" TargetMode="External"/><Relationship Id="rId157" Type="http://schemas.openxmlformats.org/officeDocument/2006/relationships/hyperlink" Target="https://www.transfermarkt.es/fc-elche/spielplan/verein/1531/saison_id/2020" TargetMode="External"/><Relationship Id="rId156" Type="http://schemas.openxmlformats.org/officeDocument/2006/relationships/hyperlink" Target="https://www.transfermarkt.es/real-sociedad-san-sebastian/spielplan/verein/681/saison_id/2020" TargetMode="External"/><Relationship Id="rId155" Type="http://schemas.openxmlformats.org/officeDocument/2006/relationships/hyperlink" Target="https://www.transfermarkt.es/fc-villarreal/spielplan/verein/1050/saison_id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0.13"/>
    <col customWidth="1" min="2" max="2" width="81.88"/>
    <col customWidth="1" min="3" max="3" width="44.13"/>
    <col customWidth="1" min="4" max="4" width="41.88"/>
    <col customWidth="1" min="5" max="5" width="101.0"/>
    <col customWidth="1" min="6" max="6" width="89.75"/>
    <col customWidth="1" min="7" max="7" width="30.13"/>
    <col customWidth="1" min="8" max="8" width="204.38"/>
    <col customWidth="1" min="9" max="9" width="127.25"/>
    <col customWidth="1" min="10" max="10" width="30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>
        <v>1.0</v>
      </c>
      <c r="C2" s="4" t="s">
        <v>8</v>
      </c>
      <c r="D2" s="5">
        <v>796.0</v>
      </c>
      <c r="E2" s="6">
        <v>93176.0</v>
      </c>
      <c r="F2" s="7">
        <v>839.0</v>
      </c>
      <c r="G2" s="8" t="s">
        <v>9</v>
      </c>
      <c r="H2" s="9" t="str">
        <f t="shared" ref="H2:H38" si="1">"INSERT INTO EQUIPOS (CODEQUIPO, NOMBRE, FECHA_FUNDACION,NUM_SOCIOS, VALOR_MERCADO) VALUES ("&amp;B2&amp;", '"&amp;C2&amp;"' , TO_DATE('"&amp;TEXT(D2,"DD/MM/YYYY")&amp;"' ,'DD/MM/YYYY') , "&amp;E2&amp;","&amp;F2&amp;");"</f>
        <v>INSERT INTO EQUIPOS (CODEQUIPO, NOMBRE, FECHA_FUNDACION,NUM_SOCIOS, VALOR_MERCADO) VALUES (1, 'Real Madrid CF' , TO_DATE('06/03/1902' ,'DD/MM/YYYY') , 93176,839);</v>
      </c>
    </row>
    <row r="3" ht="15.75" customHeight="1">
      <c r="A3" s="2" t="s">
        <v>10</v>
      </c>
      <c r="B3" s="3">
        <v>2.0</v>
      </c>
      <c r="C3" s="4" t="s">
        <v>11</v>
      </c>
      <c r="D3" s="10" t="s">
        <v>12</v>
      </c>
      <c r="E3" s="6">
        <v>170000.0</v>
      </c>
      <c r="F3" s="7" t="s">
        <v>13</v>
      </c>
      <c r="G3" s="8" t="s">
        <v>9</v>
      </c>
      <c r="H3" s="9" t="str">
        <f t="shared" si="1"/>
        <v>INSERT INTO EQUIPOS (CODEQUIPO, NOMBRE, FECHA_FUNDACION,NUM_SOCIOS, VALOR_MERCADO) VALUES (2, 'FC Barcelona' , TO_DATE('29/11/1899' ,'DD/MM/YYYY') , 170000,799.5);</v>
      </c>
    </row>
    <row r="4" ht="15.75" customHeight="1">
      <c r="A4" s="2" t="s">
        <v>14</v>
      </c>
      <c r="B4" s="3">
        <v>3.0</v>
      </c>
      <c r="C4" s="4" t="s">
        <v>15</v>
      </c>
      <c r="D4" s="11">
        <v>1212.0</v>
      </c>
      <c r="E4" s="6">
        <v>128249.0</v>
      </c>
      <c r="F4" s="7" t="s">
        <v>16</v>
      </c>
      <c r="G4" s="8" t="s">
        <v>9</v>
      </c>
      <c r="H4" s="9" t="str">
        <f t="shared" si="1"/>
        <v>INSERT INTO EQUIPOS (CODEQUIPO, NOMBRE, FECHA_FUNDACION,NUM_SOCIOS, VALOR_MERCADO) VALUES (3, 'Atlético de Madrid' , TO_DATE('26/04/1903' ,'DD/MM/YYYY') , 128249,520.5);</v>
      </c>
    </row>
    <row r="5" ht="15.75" customHeight="1">
      <c r="A5" s="2" t="s">
        <v>17</v>
      </c>
      <c r="B5" s="3">
        <v>4.0</v>
      </c>
      <c r="C5" s="4" t="s">
        <v>18</v>
      </c>
      <c r="D5" s="10">
        <v>3257.0</v>
      </c>
      <c r="E5" s="6">
        <v>35342.0</v>
      </c>
      <c r="F5" s="7" t="s">
        <v>19</v>
      </c>
      <c r="G5" s="8" t="s">
        <v>9</v>
      </c>
      <c r="H5" s="9" t="str">
        <f t="shared" si="1"/>
        <v>INSERT INTO EQUIPOS (CODEQUIPO, NOMBRE, FECHA_FUNDACION,NUM_SOCIOS, VALOR_MERCADO) VALUES (4, 'Real Sociedad' , TO_DATE('30/11/1908' ,'DD/MM/YYYY') , 35342,385.5);</v>
      </c>
    </row>
    <row r="6" ht="15.75" customHeight="1">
      <c r="A6" s="2" t="s">
        <v>20</v>
      </c>
      <c r="B6" s="3">
        <v>5.0</v>
      </c>
      <c r="C6" s="4" t="s">
        <v>21</v>
      </c>
      <c r="D6" s="11">
        <v>8470.0</v>
      </c>
      <c r="E6" s="6">
        <v>15000.0</v>
      </c>
      <c r="F6" s="7" t="s">
        <v>22</v>
      </c>
      <c r="G6" s="8" t="s">
        <v>9</v>
      </c>
      <c r="H6" s="9" t="str">
        <f t="shared" si="1"/>
        <v>INSERT INTO EQUIPOS (CODEQUIPO, NOMBRE, FECHA_FUNDACION,NUM_SOCIOS, VALOR_MERCADO) VALUES (5, 'Villarreal CF' , TO_DATE('10/03/1923' ,'DD/MM/YYYY') , 15000,338.7);</v>
      </c>
    </row>
    <row r="7" ht="15.75" customHeight="1">
      <c r="A7" s="2" t="s">
        <v>23</v>
      </c>
      <c r="B7" s="3">
        <v>6.0</v>
      </c>
      <c r="C7" s="4" t="s">
        <v>24</v>
      </c>
      <c r="D7" s="11">
        <v>2812.0</v>
      </c>
      <c r="E7" s="6">
        <v>50373.0</v>
      </c>
      <c r="F7" s="7" t="s">
        <v>25</v>
      </c>
      <c r="G7" s="8" t="s">
        <v>9</v>
      </c>
      <c r="H7" s="9" t="str">
        <f t="shared" si="1"/>
        <v>INSERT INTO EQUIPOS (CODEQUIPO, NOMBRE, FECHA_FUNDACION,NUM_SOCIOS, VALOR_MERCADO) VALUES (6, 'Real Betis Balompié' , TO_DATE('12/09/1907' ,'DD/MM/YYYY') , 50373,270.2);</v>
      </c>
    </row>
    <row r="8" ht="15.75" customHeight="1">
      <c r="A8" s="2" t="s">
        <v>26</v>
      </c>
      <c r="B8" s="3">
        <v>7.0</v>
      </c>
      <c r="C8" s="4" t="s">
        <v>27</v>
      </c>
      <c r="D8" s="11">
        <v>7017.0</v>
      </c>
      <c r="E8" s="6">
        <v>40000.0</v>
      </c>
      <c r="F8" s="7" t="s">
        <v>28</v>
      </c>
      <c r="G8" s="8" t="s">
        <v>9</v>
      </c>
      <c r="H8" s="9" t="str">
        <f t="shared" si="1"/>
        <v>INSERT INTO EQUIPOS (CODEQUIPO, NOMBRE, FECHA_FUNDACION,NUM_SOCIOS, VALOR_MERCADO) VALUES (7, 'Valencia CF' , TO_DATE('18/03/1919' ,'DD/MM/YYYY') , 40000,244.5);</v>
      </c>
    </row>
    <row r="9" ht="15.75" customHeight="1">
      <c r="A9" s="2" t="s">
        <v>29</v>
      </c>
      <c r="B9" s="3">
        <v>8.0</v>
      </c>
      <c r="C9" s="4" t="s">
        <v>30</v>
      </c>
      <c r="D9" s="11" t="s">
        <v>31</v>
      </c>
      <c r="E9" s="6">
        <v>39955.0</v>
      </c>
      <c r="F9" s="7">
        <v>225.0</v>
      </c>
      <c r="G9" s="8" t="s">
        <v>9</v>
      </c>
      <c r="H9" s="9" t="str">
        <f t="shared" si="1"/>
        <v>INSERT INTO EQUIPOS (CODEQUIPO, NOMBRE, FECHA_FUNDACION,NUM_SOCIOS, VALOR_MERCADO) VALUES (8, 'Sevilla FC' , TO_DATE('25/01/1890' ,'DD/MM/YYYY') , 39955,225);</v>
      </c>
    </row>
    <row r="10" ht="15.75" customHeight="1">
      <c r="A10" s="2" t="s">
        <v>32</v>
      </c>
      <c r="B10" s="3">
        <v>9.0</v>
      </c>
      <c r="C10" s="4" t="s">
        <v>33</v>
      </c>
      <c r="D10" s="10" t="s">
        <v>34</v>
      </c>
      <c r="E10" s="6">
        <v>44560.0</v>
      </c>
      <c r="F10" s="7" t="s">
        <v>35</v>
      </c>
      <c r="G10" s="8" t="s">
        <v>9</v>
      </c>
      <c r="H10" s="9" t="str">
        <f t="shared" si="1"/>
        <v>INSERT INTO EQUIPOS (CODEQUIPO, NOMBRE, FECHA_FUNDACION,NUM_SOCIOS, VALOR_MERCADO) VALUES (9, 'Athletic Club' , TO_DATE('30/11/1897' ,'DD/MM/YYYY') , 44560,224.2);</v>
      </c>
    </row>
    <row r="11" ht="15.75" customHeight="1">
      <c r="A11" s="2" t="s">
        <v>36</v>
      </c>
      <c r="B11" s="3">
        <v>10.0</v>
      </c>
      <c r="C11" s="4" t="s">
        <v>37</v>
      </c>
      <c r="D11" s="11">
        <v>30505.0</v>
      </c>
      <c r="E11" s="6">
        <v>13000.0</v>
      </c>
      <c r="F11" s="7" t="s">
        <v>38</v>
      </c>
      <c r="G11" s="8" t="s">
        <v>9</v>
      </c>
      <c r="H11" s="9" t="str">
        <f t="shared" si="1"/>
        <v>INSERT INTO EQUIPOS (CODEQUIPO, NOMBRE, FECHA_FUNDACION,NUM_SOCIOS, VALOR_MERCADO) VALUES (10, 'Getafe CF' , TO_DATE('08/07/1983' ,'DD/MM/YYYY') , 13000,137.7);</v>
      </c>
    </row>
    <row r="12" ht="15.75" customHeight="1">
      <c r="A12" s="2" t="s">
        <v>39</v>
      </c>
      <c r="B12" s="3">
        <v>11.0</v>
      </c>
      <c r="C12" s="4" t="s">
        <v>40</v>
      </c>
      <c r="D12" s="10">
        <v>7627.0</v>
      </c>
      <c r="E12" s="6">
        <v>15502.0</v>
      </c>
      <c r="F12" s="7">
        <v>127.0</v>
      </c>
      <c r="G12" s="8" t="s">
        <v>9</v>
      </c>
      <c r="H12" s="9" t="str">
        <f t="shared" si="1"/>
        <v>INSERT INTO EQUIPOS (CODEQUIPO, NOMBRE, FECHA_FUNDACION,NUM_SOCIOS, VALOR_MERCADO) VALUES (11, 'CA Osasuna' , TO_DATE('17/11/1920' ,'DD/MM/YYYY') , 15502,127);</v>
      </c>
    </row>
    <row r="13" ht="15.75" customHeight="1">
      <c r="A13" s="2" t="s">
        <v>41</v>
      </c>
      <c r="B13" s="3">
        <v>12.0</v>
      </c>
      <c r="C13" s="4" t="s">
        <v>42</v>
      </c>
      <c r="D13" s="11">
        <v>8636.0</v>
      </c>
      <c r="E13" s="6">
        <v>16801.0</v>
      </c>
      <c r="F13" s="7" t="s">
        <v>43</v>
      </c>
      <c r="G13" s="8" t="s">
        <v>9</v>
      </c>
      <c r="H13" s="9" t="str">
        <f t="shared" si="1"/>
        <v>INSERT INTO EQUIPOS (CODEQUIPO, NOMBRE, FECHA_FUNDACION,NUM_SOCIOS, VALOR_MERCADO) VALUES (12, 'RC Celta de Vigo' , TO_DATE('23/08/1923' ,'DD/MM/YYYY') , 16801,124.2);</v>
      </c>
    </row>
    <row r="14" ht="15.75" customHeight="1">
      <c r="A14" s="2" t="s">
        <v>44</v>
      </c>
      <c r="B14" s="3">
        <v>13.0</v>
      </c>
      <c r="C14" s="4" t="s">
        <v>45</v>
      </c>
      <c r="D14" s="11">
        <v>11164.0</v>
      </c>
      <c r="E14" s="6">
        <v>9501.0</v>
      </c>
      <c r="F14" s="7" t="s">
        <v>46</v>
      </c>
      <c r="G14" s="8" t="s">
        <v>9</v>
      </c>
      <c r="H14" s="9" t="str">
        <f t="shared" si="1"/>
        <v>INSERT INTO EQUIPOS (CODEQUIPO, NOMBRE, FECHA_FUNDACION,NUM_SOCIOS, VALOR_MERCADO) VALUES (13, 'Girona FC' , TO_DATE('25/07/1930' ,'DD/MM/YYYY') , 9501,96.1);</v>
      </c>
    </row>
    <row r="15" ht="15.75" customHeight="1">
      <c r="A15" s="2" t="s">
        <v>47</v>
      </c>
      <c r="B15" s="3">
        <v>14.0</v>
      </c>
      <c r="C15" s="4" t="s">
        <v>48</v>
      </c>
      <c r="D15" s="11">
        <v>8916.0</v>
      </c>
      <c r="E15" s="6">
        <v>10360.0</v>
      </c>
      <c r="F15" s="7" t="s">
        <v>49</v>
      </c>
      <c r="G15" s="8" t="s">
        <v>9</v>
      </c>
      <c r="H15" s="9" t="str">
        <f t="shared" si="1"/>
        <v>INSERT INTO EQUIPOS (CODEQUIPO, NOMBRE, FECHA_FUNDACION,NUM_SOCIOS, VALOR_MERCADO) VALUES (14, 'Rayo Vallecano' , TO_DATE('29/05/1924' ,'DD/MM/YYYY') , 10360,91.5);</v>
      </c>
    </row>
    <row r="16" ht="15.75" customHeight="1">
      <c r="A16" s="2" t="s">
        <v>50</v>
      </c>
      <c r="B16" s="3">
        <v>15.0</v>
      </c>
      <c r="C16" s="4" t="s">
        <v>51</v>
      </c>
      <c r="D16" s="10">
        <v>294.0</v>
      </c>
      <c r="E16" s="6">
        <v>22970.0</v>
      </c>
      <c r="F16" s="7" t="s">
        <v>52</v>
      </c>
      <c r="G16" s="8" t="s">
        <v>9</v>
      </c>
      <c r="H16" s="9" t="str">
        <f t="shared" si="1"/>
        <v>INSERT INTO EQUIPOS (CODEQUIPO, NOMBRE, FECHA_FUNDACION,NUM_SOCIOS, VALOR_MERCADO) VALUES (15, 'RCD Espanyol' , TO_DATE('20/10/1900' ,'DD/MM/YYYY') , 22970,90.9);</v>
      </c>
    </row>
    <row r="17" ht="15.75" customHeight="1">
      <c r="A17" s="2" t="s">
        <v>53</v>
      </c>
      <c r="B17" s="3">
        <v>16.0</v>
      </c>
      <c r="C17" s="4" t="s">
        <v>54</v>
      </c>
      <c r="D17" s="11">
        <v>32715.0</v>
      </c>
      <c r="E17" s="6">
        <v>9000.0</v>
      </c>
      <c r="F17" s="7" t="s">
        <v>52</v>
      </c>
      <c r="G17" s="8" t="s">
        <v>9</v>
      </c>
      <c r="H17" s="9" t="str">
        <f t="shared" si="1"/>
        <v>INSERT INTO EQUIPOS (CODEQUIPO, NOMBRE, FECHA_FUNDACION,NUM_SOCIOS, VALOR_MERCADO) VALUES (16, 'UD Almería' , TO_DATE('26/07/1989' ,'DD/MM/YYYY') , 9000,90.9);</v>
      </c>
    </row>
    <row r="18" ht="15.75" customHeight="1">
      <c r="A18" s="2" t="s">
        <v>55</v>
      </c>
      <c r="B18" s="3">
        <v>17.0</v>
      </c>
      <c r="C18" s="4" t="s">
        <v>56</v>
      </c>
      <c r="D18" s="11">
        <v>5909.0</v>
      </c>
      <c r="E18" s="6">
        <v>16125.0</v>
      </c>
      <c r="F18" s="7" t="s">
        <v>57</v>
      </c>
      <c r="G18" s="8" t="s">
        <v>9</v>
      </c>
      <c r="H18" s="9" t="str">
        <f t="shared" si="1"/>
        <v>INSERT INTO EQUIPOS (CODEQUIPO, NOMBRE, FECHA_FUNDACION,NUM_SOCIOS, VALOR_MERCADO) VALUES (17, 'RCD Mallorca' , TO_DATE('05/03/1916' ,'DD/MM/YYYY') , 16125,76.7);</v>
      </c>
    </row>
    <row r="19" ht="15.75" customHeight="1">
      <c r="A19" s="2" t="s">
        <v>58</v>
      </c>
      <c r="B19" s="3">
        <v>18.0</v>
      </c>
      <c r="C19" s="4" t="s">
        <v>59</v>
      </c>
      <c r="D19" s="10">
        <v>3622.0</v>
      </c>
      <c r="E19" s="6">
        <v>15218.0</v>
      </c>
      <c r="F19" s="7" t="s">
        <v>60</v>
      </c>
      <c r="G19" s="8" t="s">
        <v>9</v>
      </c>
      <c r="H19" s="9" t="str">
        <f t="shared" si="1"/>
        <v>INSERT INTO EQUIPOS (CODEQUIPO, NOMBRE, FECHA_FUNDACION,NUM_SOCIOS, VALOR_MERCADO) VALUES (18, 'Cádiz CF' , TO_DATE('30/11/1909' ,'DD/MM/YYYY') , 15218,61.9);</v>
      </c>
      <c r="I19" s="9" t="s">
        <v>61</v>
      </c>
    </row>
    <row r="20" ht="15.75" customHeight="1">
      <c r="A20" s="2" t="s">
        <v>62</v>
      </c>
      <c r="B20" s="3">
        <v>19.0</v>
      </c>
      <c r="C20" s="4" t="s">
        <v>63</v>
      </c>
      <c r="D20" s="11">
        <v>10399.0</v>
      </c>
      <c r="E20" s="6">
        <v>22004.0</v>
      </c>
      <c r="F20" s="7" t="s">
        <v>64</v>
      </c>
      <c r="G20" s="8" t="s">
        <v>9</v>
      </c>
      <c r="H20" s="9" t="str">
        <f t="shared" si="1"/>
        <v>INSERT INTO EQUIPOS (CODEQUIPO, NOMBRE, FECHA_FUNDACION,NUM_SOCIOS, VALOR_MERCADO) VALUES (19, 'Real Valladolid CF' , TO_DATE('20/06/1928' ,'DD/MM/YYYY') , 22004,59.8);</v>
      </c>
    </row>
    <row r="21" ht="15.75" customHeight="1">
      <c r="A21" s="2" t="s">
        <v>65</v>
      </c>
      <c r="B21" s="3">
        <v>20.0</v>
      </c>
      <c r="C21" s="4" t="s">
        <v>66</v>
      </c>
      <c r="D21" s="5">
        <v>8276.0</v>
      </c>
      <c r="E21" s="6">
        <v>12005.0</v>
      </c>
      <c r="F21" s="7" t="s">
        <v>67</v>
      </c>
      <c r="G21" s="8" t="s">
        <v>9</v>
      </c>
      <c r="H21" s="9" t="str">
        <f t="shared" si="1"/>
        <v>INSERT INTO EQUIPOS (CODEQUIPO, NOMBRE, FECHA_FUNDACION,NUM_SOCIOS, VALOR_MERCADO) VALUES (20, 'Elche CF' , TO_DATE('28/08/1922' ,'DD/MM/YYYY') , 12005,59.2);</v>
      </c>
    </row>
    <row r="22" ht="15.75" customHeight="1">
      <c r="A22" s="2" t="s">
        <v>68</v>
      </c>
      <c r="B22" s="3">
        <v>21.0</v>
      </c>
      <c r="C22" s="4" t="s">
        <v>8</v>
      </c>
      <c r="D22" s="11">
        <v>796.0</v>
      </c>
      <c r="E22" s="6">
        <v>93176.0</v>
      </c>
      <c r="F22" s="7">
        <v>839.0</v>
      </c>
      <c r="G22" s="8" t="s">
        <v>69</v>
      </c>
      <c r="H22" s="9" t="str">
        <f t="shared" si="1"/>
        <v>INSERT INTO EQUIPOS (CODEQUIPO, NOMBRE, FECHA_FUNDACION,NUM_SOCIOS, VALOR_MERCADO) VALUES (21, 'Real Madrid CF' , TO_DATE('06/03/1902' ,'DD/MM/YYYY') , 93176,839);</v>
      </c>
    </row>
    <row r="23" ht="15.75" customHeight="1">
      <c r="A23" s="2" t="s">
        <v>70</v>
      </c>
      <c r="B23" s="3">
        <v>22.0</v>
      </c>
      <c r="C23" s="4" t="s">
        <v>11</v>
      </c>
      <c r="D23" s="10" t="s">
        <v>12</v>
      </c>
      <c r="E23" s="6">
        <v>170000.0</v>
      </c>
      <c r="F23" s="7" t="s">
        <v>13</v>
      </c>
      <c r="G23" s="8" t="s">
        <v>69</v>
      </c>
      <c r="H23" s="9" t="str">
        <f t="shared" si="1"/>
        <v>INSERT INTO EQUIPOS (CODEQUIPO, NOMBRE, FECHA_FUNDACION,NUM_SOCIOS, VALOR_MERCADO) VALUES (22, 'FC Barcelona' , TO_DATE('29/11/1899' ,'DD/MM/YYYY') , 170000,799.5);</v>
      </c>
    </row>
    <row r="24" ht="15.75" customHeight="1">
      <c r="A24" s="2" t="s">
        <v>71</v>
      </c>
      <c r="B24" s="3">
        <v>23.0</v>
      </c>
      <c r="C24" s="4" t="s">
        <v>15</v>
      </c>
      <c r="D24" s="11">
        <v>1212.0</v>
      </c>
      <c r="E24" s="6">
        <v>128249.0</v>
      </c>
      <c r="F24" s="7" t="s">
        <v>16</v>
      </c>
      <c r="G24" s="8" t="s">
        <v>69</v>
      </c>
      <c r="H24" s="9" t="str">
        <f t="shared" si="1"/>
        <v>INSERT INTO EQUIPOS (CODEQUIPO, NOMBRE, FECHA_FUNDACION,NUM_SOCIOS, VALOR_MERCADO) VALUES (23, 'Atlético de Madrid' , TO_DATE('26/04/1903' ,'DD/MM/YYYY') , 128249,520.5);</v>
      </c>
    </row>
    <row r="25" ht="15.75" customHeight="1">
      <c r="A25" s="2" t="s">
        <v>72</v>
      </c>
      <c r="B25" s="3">
        <v>24.0</v>
      </c>
      <c r="C25" s="4" t="s">
        <v>18</v>
      </c>
      <c r="D25" s="10">
        <v>3257.0</v>
      </c>
      <c r="E25" s="6">
        <v>35342.0</v>
      </c>
      <c r="F25" s="7" t="s">
        <v>19</v>
      </c>
      <c r="G25" s="8" t="s">
        <v>69</v>
      </c>
      <c r="H25" s="9" t="str">
        <f t="shared" si="1"/>
        <v>INSERT INTO EQUIPOS (CODEQUIPO, NOMBRE, FECHA_FUNDACION,NUM_SOCIOS, VALOR_MERCADO) VALUES (24, 'Real Sociedad' , TO_DATE('30/11/1908' ,'DD/MM/YYYY') , 35342,385.5);</v>
      </c>
    </row>
    <row r="26" ht="15.75" customHeight="1">
      <c r="A26" s="2" t="s">
        <v>73</v>
      </c>
      <c r="B26" s="3">
        <v>25.0</v>
      </c>
      <c r="C26" s="4" t="s">
        <v>21</v>
      </c>
      <c r="D26" s="11">
        <v>8470.0</v>
      </c>
      <c r="E26" s="6">
        <v>15000.0</v>
      </c>
      <c r="F26" s="7" t="s">
        <v>22</v>
      </c>
      <c r="G26" s="8" t="s">
        <v>69</v>
      </c>
      <c r="H26" s="9" t="str">
        <f t="shared" si="1"/>
        <v>INSERT INTO EQUIPOS (CODEQUIPO, NOMBRE, FECHA_FUNDACION,NUM_SOCIOS, VALOR_MERCADO) VALUES (25, 'Villarreal CF' , TO_DATE('10/03/1923' ,'DD/MM/YYYY') , 15000,338.7);</v>
      </c>
    </row>
    <row r="27" ht="15.75" customHeight="1">
      <c r="A27" s="2" t="s">
        <v>74</v>
      </c>
      <c r="B27" s="3">
        <v>26.0</v>
      </c>
      <c r="C27" s="4" t="s">
        <v>24</v>
      </c>
      <c r="D27" s="11">
        <v>2812.0</v>
      </c>
      <c r="E27" s="6">
        <v>50373.0</v>
      </c>
      <c r="F27" s="7" t="s">
        <v>25</v>
      </c>
      <c r="G27" s="8" t="s">
        <v>69</v>
      </c>
      <c r="H27" s="9" t="str">
        <f t="shared" si="1"/>
        <v>INSERT INTO EQUIPOS (CODEQUIPO, NOMBRE, FECHA_FUNDACION,NUM_SOCIOS, VALOR_MERCADO) VALUES (26, 'Real Betis Balompié' , TO_DATE('12/09/1907' ,'DD/MM/YYYY') , 50373,270.2);</v>
      </c>
    </row>
    <row r="28" ht="15.75" customHeight="1">
      <c r="A28" s="2" t="s">
        <v>75</v>
      </c>
      <c r="B28" s="3">
        <v>27.0</v>
      </c>
      <c r="C28" s="4" t="s">
        <v>27</v>
      </c>
      <c r="D28" s="11">
        <v>7017.0</v>
      </c>
      <c r="E28" s="6">
        <v>40000.0</v>
      </c>
      <c r="F28" s="7" t="s">
        <v>28</v>
      </c>
      <c r="G28" s="8" t="s">
        <v>69</v>
      </c>
      <c r="H28" s="9" t="str">
        <f t="shared" si="1"/>
        <v>INSERT INTO EQUIPOS (CODEQUIPO, NOMBRE, FECHA_FUNDACION,NUM_SOCIOS, VALOR_MERCADO) VALUES (27, 'Valencia CF' , TO_DATE('18/03/1919' ,'DD/MM/YYYY') , 40000,244.5);</v>
      </c>
    </row>
    <row r="29" ht="15.75" customHeight="1">
      <c r="A29" s="2" t="s">
        <v>76</v>
      </c>
      <c r="B29" s="3">
        <v>28.0</v>
      </c>
      <c r="C29" s="4" t="s">
        <v>30</v>
      </c>
      <c r="D29" s="11" t="s">
        <v>31</v>
      </c>
      <c r="E29" s="6">
        <v>39955.0</v>
      </c>
      <c r="F29" s="7">
        <v>225.0</v>
      </c>
      <c r="G29" s="8" t="s">
        <v>69</v>
      </c>
      <c r="H29" s="9" t="str">
        <f t="shared" si="1"/>
        <v>INSERT INTO EQUIPOS (CODEQUIPO, NOMBRE, FECHA_FUNDACION,NUM_SOCIOS, VALOR_MERCADO) VALUES (28, 'Sevilla FC' , TO_DATE('25/01/1890' ,'DD/MM/YYYY') , 39955,225);</v>
      </c>
    </row>
    <row r="30" ht="15.75" customHeight="1">
      <c r="A30" s="2" t="s">
        <v>77</v>
      </c>
      <c r="B30" s="3">
        <v>29.0</v>
      </c>
      <c r="C30" s="4" t="s">
        <v>33</v>
      </c>
      <c r="D30" s="10" t="s">
        <v>34</v>
      </c>
      <c r="E30" s="6">
        <v>44560.0</v>
      </c>
      <c r="F30" s="7" t="s">
        <v>35</v>
      </c>
      <c r="G30" s="8" t="s">
        <v>69</v>
      </c>
      <c r="H30" s="9" t="str">
        <f t="shared" si="1"/>
        <v>INSERT INTO EQUIPOS (CODEQUIPO, NOMBRE, FECHA_FUNDACION,NUM_SOCIOS, VALOR_MERCADO) VALUES (29, 'Athletic Club' , TO_DATE('30/11/1897' ,'DD/MM/YYYY') , 44560,224.2);</v>
      </c>
    </row>
    <row r="31" ht="15.75" customHeight="1">
      <c r="A31" s="2" t="s">
        <v>78</v>
      </c>
      <c r="B31" s="3">
        <v>30.0</v>
      </c>
      <c r="C31" s="4" t="s">
        <v>37</v>
      </c>
      <c r="D31" s="11">
        <v>30505.0</v>
      </c>
      <c r="E31" s="6">
        <v>13000.0</v>
      </c>
      <c r="F31" s="7" t="s">
        <v>38</v>
      </c>
      <c r="G31" s="8" t="s">
        <v>69</v>
      </c>
      <c r="H31" s="9" t="str">
        <f t="shared" si="1"/>
        <v>INSERT INTO EQUIPOS (CODEQUIPO, NOMBRE, FECHA_FUNDACION,NUM_SOCIOS, VALOR_MERCADO) VALUES (30, 'Getafe CF' , TO_DATE('08/07/1983' ,'DD/MM/YYYY') , 13000,137.7);</v>
      </c>
    </row>
    <row r="32" ht="15.75" customHeight="1">
      <c r="A32" s="2" t="s">
        <v>79</v>
      </c>
      <c r="B32" s="3">
        <v>31.0</v>
      </c>
      <c r="C32" s="4" t="s">
        <v>40</v>
      </c>
      <c r="D32" s="12">
        <v>7627.0</v>
      </c>
      <c r="E32" s="6">
        <v>15502.0</v>
      </c>
      <c r="F32" s="7">
        <v>127.0</v>
      </c>
      <c r="G32" s="8" t="s">
        <v>69</v>
      </c>
      <c r="H32" s="9" t="str">
        <f t="shared" si="1"/>
        <v>INSERT INTO EQUIPOS (CODEQUIPO, NOMBRE, FECHA_FUNDACION,NUM_SOCIOS, VALOR_MERCADO) VALUES (31, 'CA Osasuna' , TO_DATE('17/11/1920' ,'DD/MM/YYYY') , 15502,127);</v>
      </c>
    </row>
    <row r="33" ht="15.75" customHeight="1">
      <c r="A33" s="2" t="s">
        <v>80</v>
      </c>
      <c r="B33" s="3">
        <v>32.0</v>
      </c>
      <c r="C33" s="4" t="s">
        <v>42</v>
      </c>
      <c r="D33" s="11">
        <v>8636.0</v>
      </c>
      <c r="E33" s="6">
        <v>16801.0</v>
      </c>
      <c r="F33" s="7" t="s">
        <v>43</v>
      </c>
      <c r="G33" s="8" t="s">
        <v>69</v>
      </c>
      <c r="H33" s="9" t="str">
        <f t="shared" si="1"/>
        <v>INSERT INTO EQUIPOS (CODEQUIPO, NOMBRE, FECHA_FUNDACION,NUM_SOCIOS, VALOR_MERCADO) VALUES (32, 'RC Celta de Vigo' , TO_DATE('23/08/1923' ,'DD/MM/YYYY') , 16801,124.2);</v>
      </c>
    </row>
    <row r="34" ht="15.75" customHeight="1">
      <c r="A34" s="2" t="s">
        <v>81</v>
      </c>
      <c r="B34" s="3">
        <v>33.0</v>
      </c>
      <c r="C34" s="4" t="s">
        <v>45</v>
      </c>
      <c r="D34" s="11">
        <v>11164.0</v>
      </c>
      <c r="E34" s="6">
        <v>9501.0</v>
      </c>
      <c r="F34" s="7" t="s">
        <v>46</v>
      </c>
      <c r="G34" s="8" t="s">
        <v>69</v>
      </c>
      <c r="H34" s="9" t="str">
        <f t="shared" si="1"/>
        <v>INSERT INTO EQUIPOS (CODEQUIPO, NOMBRE, FECHA_FUNDACION,NUM_SOCIOS, VALOR_MERCADO) VALUES (33, 'Girona FC' , TO_DATE('25/07/1930' ,'DD/MM/YYYY') , 9501,96.1);</v>
      </c>
    </row>
    <row r="35" ht="15.75" customHeight="1">
      <c r="A35" s="2" t="s">
        <v>82</v>
      </c>
      <c r="B35" s="3">
        <v>34.0</v>
      </c>
      <c r="C35" s="4" t="s">
        <v>48</v>
      </c>
      <c r="D35" s="11">
        <v>8916.0</v>
      </c>
      <c r="E35" s="6">
        <v>10360.0</v>
      </c>
      <c r="F35" s="7" t="s">
        <v>49</v>
      </c>
      <c r="G35" s="8" t="s">
        <v>69</v>
      </c>
      <c r="H35" s="9" t="str">
        <f t="shared" si="1"/>
        <v>INSERT INTO EQUIPOS (CODEQUIPO, NOMBRE, FECHA_FUNDACION,NUM_SOCIOS, VALOR_MERCADO) VALUES (34, 'Rayo Vallecano' , TO_DATE('29/05/1924' ,'DD/MM/YYYY') , 10360,91.5);</v>
      </c>
    </row>
    <row r="36" ht="15.75" customHeight="1">
      <c r="A36" s="2" t="s">
        <v>83</v>
      </c>
      <c r="B36" s="3">
        <v>35.0</v>
      </c>
      <c r="C36" s="4" t="s">
        <v>51</v>
      </c>
      <c r="D36" s="10">
        <v>294.0</v>
      </c>
      <c r="E36" s="6">
        <v>22970.0</v>
      </c>
      <c r="F36" s="7" t="s">
        <v>52</v>
      </c>
      <c r="G36" s="8" t="s">
        <v>69</v>
      </c>
      <c r="H36" s="9" t="str">
        <f t="shared" si="1"/>
        <v>INSERT INTO EQUIPOS (CODEQUIPO, NOMBRE, FECHA_FUNDACION,NUM_SOCIOS, VALOR_MERCADO) VALUES (35, 'RCD Espanyol' , TO_DATE('20/10/1900' ,'DD/MM/YYYY') , 22970,90.9);</v>
      </c>
    </row>
    <row r="37" ht="15.75" customHeight="1">
      <c r="A37" s="2" t="s">
        <v>84</v>
      </c>
      <c r="B37" s="3">
        <v>36.0</v>
      </c>
      <c r="C37" s="4" t="s">
        <v>54</v>
      </c>
      <c r="D37" s="11">
        <v>32715.0</v>
      </c>
      <c r="E37" s="6">
        <v>9000.0</v>
      </c>
      <c r="F37" s="7" t="s">
        <v>52</v>
      </c>
      <c r="G37" s="8" t="s">
        <v>69</v>
      </c>
      <c r="H37" s="9" t="str">
        <f t="shared" si="1"/>
        <v>INSERT INTO EQUIPOS (CODEQUIPO, NOMBRE, FECHA_FUNDACION,NUM_SOCIOS, VALOR_MERCADO) VALUES (36, 'UD Almería' , TO_DATE('26/07/1989' ,'DD/MM/YYYY') , 9000,90.9);</v>
      </c>
    </row>
    <row r="38" ht="15.75" customHeight="1">
      <c r="A38" s="2" t="s">
        <v>85</v>
      </c>
      <c r="B38" s="3">
        <v>37.0</v>
      </c>
      <c r="C38" s="4" t="s">
        <v>56</v>
      </c>
      <c r="D38" s="11">
        <v>5909.0</v>
      </c>
      <c r="E38" s="6">
        <v>16125.0</v>
      </c>
      <c r="F38" s="7" t="s">
        <v>57</v>
      </c>
      <c r="G38" s="8" t="s">
        <v>69</v>
      </c>
      <c r="H38" s="9" t="str">
        <f t="shared" si="1"/>
        <v>INSERT INTO EQUIPOS (CODEQUIPO, NOMBRE, FECHA_FUNDACION,NUM_SOCIOS, VALOR_MERCADO) VALUES (37, 'RCD Mallorca' , TO_DATE('05/03/1916' ,'DD/MM/YYYY') , 16125,76.7);</v>
      </c>
    </row>
    <row r="39" ht="15.75" customHeight="1">
      <c r="A39" s="13"/>
      <c r="B39" s="13"/>
      <c r="C39" s="13"/>
      <c r="D39" s="13"/>
      <c r="E39" s="13"/>
      <c r="F39" s="13"/>
      <c r="G39" s="13"/>
      <c r="H39" s="14"/>
    </row>
    <row r="40" ht="15.75" customHeight="1">
      <c r="A40" s="15" t="s">
        <v>86</v>
      </c>
      <c r="B40" s="13"/>
      <c r="C40" s="13"/>
      <c r="D40" s="13"/>
      <c r="E40" s="13"/>
      <c r="F40" s="13"/>
      <c r="G40" s="13"/>
      <c r="H40" s="14"/>
    </row>
    <row r="41" ht="15.75" customHeight="1">
      <c r="A41" s="16" t="s">
        <v>87</v>
      </c>
      <c r="G41" s="13"/>
    </row>
    <row r="42" ht="15.75" customHeight="1">
      <c r="A42" s="17" t="s">
        <v>88</v>
      </c>
      <c r="G42" s="13"/>
    </row>
    <row r="43" ht="15.75" customHeight="1">
      <c r="A43" s="17" t="s">
        <v>89</v>
      </c>
      <c r="G43" s="13"/>
    </row>
    <row r="44" ht="15.75" customHeight="1">
      <c r="G44" s="13"/>
    </row>
    <row r="45" ht="15.75" customHeight="1">
      <c r="A45" s="18" t="s">
        <v>90</v>
      </c>
      <c r="G45" s="13"/>
    </row>
    <row r="46" ht="15.75" customHeight="1">
      <c r="A46" s="19" t="s">
        <v>91</v>
      </c>
      <c r="B46" s="19" t="s">
        <v>2</v>
      </c>
      <c r="C46" s="19" t="s">
        <v>92</v>
      </c>
      <c r="D46" s="19" t="s">
        <v>93</v>
      </c>
      <c r="E46" s="20"/>
      <c r="F46" s="20"/>
      <c r="G46" s="8"/>
      <c r="H46" s="20"/>
    </row>
    <row r="47" ht="15.75" customHeight="1">
      <c r="A47" s="19">
        <v>1.0</v>
      </c>
      <c r="B47" s="21" t="s">
        <v>94</v>
      </c>
      <c r="C47" s="22">
        <v>32687.0</v>
      </c>
      <c r="D47" s="19">
        <v>1.0</v>
      </c>
      <c r="E47" s="20"/>
      <c r="F47" s="20"/>
      <c r="G47" s="8"/>
      <c r="H47" s="19" t="str">
        <f t="shared" ref="H47:H82" si="2">"INSERT INTO JUGADORES (CODJUGADOR,NOMBRE,FECNAC,DORSAL) VALUES ("&amp;A47&amp;",'"&amp;B47&amp;"',TO_DATE('"&amp;TEXT(C47,"DD/MM/YYYY")&amp;"' ,'DD/MM/YYYY'),"&amp;D47&amp;");"</f>
        <v>INSERT INTO JUGADORES (CODJUGADOR,NOMBRE,FECNAC,DORSAL) VALUES (1,'Sergio Asenjo',TO_DATE('28/06/1989' ,'DD/MM/YYYY'),1);</v>
      </c>
    </row>
    <row r="48" ht="15.75" customHeight="1">
      <c r="A48" s="19">
        <v>2.0</v>
      </c>
      <c r="B48" s="21" t="s">
        <v>95</v>
      </c>
      <c r="C48" s="22">
        <v>33744.0</v>
      </c>
      <c r="D48" s="19">
        <v>13.0</v>
      </c>
      <c r="E48" s="20"/>
      <c r="F48" s="20"/>
      <c r="G48" s="8"/>
      <c r="H48" s="19" t="str">
        <f t="shared" si="2"/>
        <v>INSERT INTO JUGADORES (CODJUGADOR,NOMBRE,FECNAC,DORSAL) VALUES (2,'Gerónimo Rulli',TO_DATE('20/05/1992' ,'DD/MM/YYYY'),13);</v>
      </c>
    </row>
    <row r="49" ht="15.75" customHeight="1">
      <c r="A49" s="19">
        <v>3.0</v>
      </c>
      <c r="B49" s="21" t="s">
        <v>96</v>
      </c>
      <c r="C49" s="22">
        <v>37362.0</v>
      </c>
      <c r="D49" s="19">
        <v>35.0</v>
      </c>
      <c r="E49" s="20"/>
      <c r="F49" s="20"/>
      <c r="G49" s="8"/>
      <c r="H49" s="19" t="str">
        <f t="shared" si="2"/>
        <v>INSERT INTO JUGADORES (CODJUGADOR,NOMBRE,FECNAC,DORSAL) VALUES (3,'Filip Jörgensen',TO_DATE('16/04/2002' ,'DD/MM/YYYY'),35);</v>
      </c>
    </row>
    <row r="50" ht="15.75" customHeight="1">
      <c r="A50" s="19">
        <v>4.0</v>
      </c>
      <c r="B50" s="21" t="s">
        <v>97</v>
      </c>
      <c r="C50" s="22">
        <v>37097.0</v>
      </c>
      <c r="D50" s="19">
        <v>31.0</v>
      </c>
      <c r="E50" s="20"/>
      <c r="F50" s="20"/>
      <c r="G50" s="8"/>
      <c r="H50" s="19" t="str">
        <f t="shared" si="2"/>
        <v>INSERT INTO JUGADORES (CODJUGADOR,NOMBRE,FECNAC,DORSAL) VALUES (4,'Iker Álvarez',TO_DATE('25/07/2001' ,'DD/MM/YYYY'),31);</v>
      </c>
    </row>
    <row r="51" ht="15.75" customHeight="1">
      <c r="A51" s="19">
        <v>5.0</v>
      </c>
      <c r="B51" s="21" t="s">
        <v>98</v>
      </c>
      <c r="C51" s="22">
        <v>35446.0</v>
      </c>
      <c r="D51" s="19">
        <v>4.0</v>
      </c>
      <c r="E51" s="20"/>
      <c r="F51" s="20"/>
      <c r="G51" s="8"/>
      <c r="H51" s="19" t="str">
        <f t="shared" si="2"/>
        <v>INSERT INTO JUGADORES (CODJUGADOR,NOMBRE,FECNAC,DORSAL) VALUES (5,'Pau Torres',TO_DATE('16/01/1997' ,'DD/MM/YYYY'),4);</v>
      </c>
    </row>
    <row r="52" ht="15.75" customHeight="1">
      <c r="A52" s="19">
        <v>6.0</v>
      </c>
      <c r="B52" s="21" t="s">
        <v>99</v>
      </c>
      <c r="C52" s="22">
        <v>31294.0</v>
      </c>
      <c r="D52" s="19">
        <v>3.0</v>
      </c>
      <c r="E52" s="20"/>
      <c r="F52" s="20"/>
      <c r="G52" s="8"/>
      <c r="H52" s="19" t="str">
        <f t="shared" si="2"/>
        <v>INSERT INTO JUGADORES (CODJUGADOR,NOMBRE,FECNAC,DORSAL) VALUES (6,'Raúl Albiol',TO_DATE('04/09/1985' ,'DD/MM/YYYY'),3);</v>
      </c>
    </row>
    <row r="53" ht="15.75" customHeight="1">
      <c r="A53" s="19">
        <v>7.0</v>
      </c>
      <c r="B53" s="21" t="s">
        <v>100</v>
      </c>
      <c r="C53" s="22">
        <v>33302.0</v>
      </c>
      <c r="D53" s="19">
        <v>6.0</v>
      </c>
      <c r="E53" s="20"/>
      <c r="F53" s="20"/>
      <c r="G53" s="8"/>
      <c r="H53" s="19" t="str">
        <f t="shared" si="2"/>
        <v>INSERT INTO JUGADORES (CODJUGADOR,NOMBRE,FECNAC,DORSAL) VALUES (7,'Ramiro Funes Mori',TO_DATE('05/03/1991' ,'DD/MM/YYYY'),6);</v>
      </c>
    </row>
    <row r="54" ht="15.75" customHeight="1">
      <c r="A54" s="19">
        <v>8.0</v>
      </c>
      <c r="B54" s="21" t="s">
        <v>101</v>
      </c>
      <c r="C54" s="22">
        <v>34214.0</v>
      </c>
      <c r="D54" s="19">
        <v>22.0</v>
      </c>
      <c r="E54" s="20"/>
      <c r="F54" s="20"/>
      <c r="G54" s="8"/>
      <c r="H54" s="19" t="str">
        <f t="shared" si="2"/>
        <v>INSERT INTO JUGADORES (CODJUGADOR,NOMBRE,FECNAC,DORSAL) VALUES (8,'Soufiane Chakla',TO_DATE('02/09/1993' ,'DD/MM/YYYY'),22);</v>
      </c>
    </row>
    <row r="55" ht="15.75" customHeight="1">
      <c r="A55" s="19">
        <v>9.0</v>
      </c>
      <c r="B55" s="21" t="s">
        <v>102</v>
      </c>
      <c r="C55" s="22">
        <v>35164.0</v>
      </c>
      <c r="D55" s="19">
        <v>24.0</v>
      </c>
      <c r="E55" s="20"/>
      <c r="F55" s="20"/>
      <c r="G55" s="8"/>
      <c r="H55" s="19" t="str">
        <f t="shared" si="2"/>
        <v>INSERT INTO JUGADORES (CODJUGADOR,NOMBRE,FECNAC,DORSAL) VALUES (9,'Alfonso Pedraza',TO_DATE('09/04/1996' ,'DD/MM/YYYY'),24);</v>
      </c>
    </row>
    <row r="56" ht="15.75" customHeight="1">
      <c r="A56" s="19">
        <v>10.0</v>
      </c>
      <c r="B56" s="21" t="s">
        <v>103</v>
      </c>
      <c r="C56" s="22">
        <v>35816.0</v>
      </c>
      <c r="D56" s="19">
        <v>15.0</v>
      </c>
      <c r="E56" s="20"/>
      <c r="F56" s="20"/>
      <c r="G56" s="8"/>
      <c r="H56" s="19" t="str">
        <f t="shared" si="2"/>
        <v>INSERT INTO JUGADORES (CODJUGADOR,NOMBRE,FECNAC,DORSAL) VALUES (10,'Pervis Estupiñán',TO_DATE('21/01/1998' ,'DD/MM/YYYY'),15);</v>
      </c>
    </row>
    <row r="57" ht="15.75" customHeight="1">
      <c r="A57" s="19">
        <v>11.0</v>
      </c>
      <c r="B57" s="21" t="s">
        <v>104</v>
      </c>
      <c r="C57" s="22">
        <v>33790.0</v>
      </c>
      <c r="D57" s="19">
        <v>18.0</v>
      </c>
      <c r="E57" s="20"/>
      <c r="F57" s="20"/>
      <c r="G57" s="8"/>
      <c r="H57" s="19" t="str">
        <f t="shared" si="2"/>
        <v>INSERT INTO JUGADORES (CODJUGADOR,NOMBRE,FECNAC,DORSAL) VALUES (11,'Alberto Moreno',TO_DATE('05/07/1992' ,'DD/MM/YYYY'),18);</v>
      </c>
    </row>
    <row r="58" ht="15.75" customHeight="1">
      <c r="A58" s="19">
        <v>12.0</v>
      </c>
      <c r="B58" s="21" t="s">
        <v>105</v>
      </c>
      <c r="C58" s="22">
        <v>32220.0</v>
      </c>
      <c r="D58" s="19">
        <v>21.0</v>
      </c>
      <c r="E58" s="20"/>
      <c r="F58" s="20"/>
      <c r="G58" s="8"/>
      <c r="H58" s="19" t="str">
        <f t="shared" si="2"/>
        <v>INSERT INTO JUGADORES (CODJUGADOR,NOMBRE,FECNAC,DORSAL) VALUES (12,'Jaume Costa',TO_DATE('18/03/1988' ,'DD/MM/YYYY'),21);</v>
      </c>
    </row>
    <row r="59" ht="15.75" customHeight="1">
      <c r="A59" s="19">
        <v>13.0</v>
      </c>
      <c r="B59" s="21" t="s">
        <v>106</v>
      </c>
      <c r="C59" s="22">
        <v>35807.0</v>
      </c>
      <c r="D59" s="19">
        <v>8.0</v>
      </c>
      <c r="E59" s="20"/>
      <c r="F59" s="20"/>
      <c r="G59" s="8"/>
      <c r="H59" s="19" t="str">
        <f t="shared" si="2"/>
        <v>INSERT INTO JUGADORES (CODJUGADOR,NOMBRE,FECNAC,DORSAL) VALUES (13,'Juan Foyth',TO_DATE('12/01/1998' ,'DD/MM/YYYY'),8);</v>
      </c>
    </row>
    <row r="60" ht="15.75" customHeight="1">
      <c r="A60" s="19">
        <v>14.0</v>
      </c>
      <c r="B60" s="21" t="s">
        <v>107</v>
      </c>
      <c r="C60" s="23">
        <v>33201.0</v>
      </c>
      <c r="D60" s="19">
        <v>2.0</v>
      </c>
      <c r="E60" s="20"/>
      <c r="F60" s="20"/>
      <c r="G60" s="8"/>
      <c r="H60" s="19" t="str">
        <f t="shared" si="2"/>
        <v>INSERT INTO JUGADORES (CODJUGADOR,NOMBRE,FECNAC,DORSAL) VALUES (14,'Mario Gaspar',TO_DATE('24/11/1990' ,'DD/MM/YYYY'),2);</v>
      </c>
    </row>
    <row r="61" ht="15.75" customHeight="1">
      <c r="A61" s="19">
        <v>15.0</v>
      </c>
      <c r="B61" s="21" t="s">
        <v>108</v>
      </c>
      <c r="C61" s="22">
        <v>33437.0</v>
      </c>
      <c r="D61" s="19">
        <v>20.0</v>
      </c>
      <c r="E61" s="20"/>
      <c r="F61" s="20"/>
      <c r="G61" s="8"/>
      <c r="H61" s="19" t="str">
        <f t="shared" si="2"/>
        <v>INSERT INTO JUGADORES (CODJUGADOR,NOMBRE,FECNAC,DORSAL) VALUES (15,'Rubén Peña',TO_DATE('18/07/1991' ,'DD/MM/YYYY'),20);</v>
      </c>
    </row>
    <row r="62" ht="15.75" customHeight="1">
      <c r="A62" s="19">
        <v>16.0</v>
      </c>
      <c r="B62" s="21" t="s">
        <v>109</v>
      </c>
      <c r="C62" s="22">
        <v>35966.0</v>
      </c>
      <c r="D62" s="19">
        <v>44.0</v>
      </c>
      <c r="E62" s="20"/>
      <c r="F62" s="20"/>
      <c r="G62" s="8"/>
      <c r="H62" s="19" t="str">
        <f t="shared" si="2"/>
        <v>INSERT INTO JUGADORES (CODJUGADOR,NOMBRE,FECNAC,DORSAL) VALUES (16,'Andrei Ratiu',TO_DATE('20/06/1998' ,'DD/MM/YYYY'),44);</v>
      </c>
    </row>
    <row r="63" ht="15.75" customHeight="1">
      <c r="A63" s="19">
        <v>17.0</v>
      </c>
      <c r="B63" s="21" t="s">
        <v>110</v>
      </c>
      <c r="C63" s="22">
        <v>37065.0</v>
      </c>
      <c r="D63" s="19">
        <v>27.0</v>
      </c>
      <c r="E63" s="20"/>
      <c r="F63" s="20"/>
      <c r="G63" s="8"/>
      <c r="H63" s="19" t="str">
        <f t="shared" si="2"/>
        <v>INSERT INTO JUGADORES (CODJUGADOR,NOMBRE,FECNAC,DORSAL) VALUES (17,'Lanchi',TO_DATE('23/06/2001' ,'DD/MM/YYYY'),27);</v>
      </c>
    </row>
    <row r="64" ht="15.75" customHeight="1">
      <c r="A64" s="19">
        <v>18.0</v>
      </c>
      <c r="B64" s="21" t="s">
        <v>111</v>
      </c>
      <c r="C64" s="22">
        <v>33371.0</v>
      </c>
      <c r="D64" s="19">
        <v>19.0</v>
      </c>
      <c r="E64" s="20"/>
      <c r="F64" s="20"/>
      <c r="G64" s="8"/>
      <c r="H64" s="19" t="str">
        <f t="shared" si="2"/>
        <v>INSERT INTO JUGADORES (CODJUGADOR,NOMBRE,FECNAC,DORSAL) VALUES (18,'Francis Coquelin',TO_DATE('13/05/1991' ,'DD/MM/YYYY'),19);</v>
      </c>
    </row>
    <row r="65" ht="15.75" customHeight="1">
      <c r="A65" s="19">
        <v>19.0</v>
      </c>
      <c r="B65" s="21" t="s">
        <v>112</v>
      </c>
      <c r="C65" s="22">
        <v>32158.0</v>
      </c>
      <c r="D65" s="19">
        <v>10.0</v>
      </c>
      <c r="E65" s="20"/>
      <c r="F65" s="20"/>
      <c r="G65" s="8"/>
      <c r="H65" s="19" t="str">
        <f t="shared" si="2"/>
        <v>INSERT INTO JUGADORES (CODJUGADOR,NOMBRE,FECNAC,DORSAL) VALUES (19,'Vicente Iborra',TO_DATE('16/01/1988' ,'DD/MM/YYYY'),10);</v>
      </c>
    </row>
    <row r="66" ht="15.75" customHeight="1">
      <c r="A66" s="19">
        <v>20.0</v>
      </c>
      <c r="B66" s="21" t="s">
        <v>113</v>
      </c>
      <c r="C66" s="22">
        <v>32335.0</v>
      </c>
      <c r="D66" s="19">
        <v>25.0</v>
      </c>
      <c r="E66" s="20"/>
      <c r="F66" s="20"/>
      <c r="G66" s="8"/>
      <c r="H66" s="19" t="str">
        <f t="shared" si="2"/>
        <v>INSERT INTO JUGADORES (CODJUGADOR,NOMBRE,FECNAC,DORSAL) VALUES (20,'Étienne Capoue',TO_DATE('11/07/1988' ,'DD/MM/YYYY'),25);</v>
      </c>
    </row>
    <row r="67" ht="15.75" customHeight="1">
      <c r="A67" s="19">
        <v>21.0</v>
      </c>
      <c r="B67" s="21" t="s">
        <v>114</v>
      </c>
      <c r="C67" s="23">
        <v>33528.0</v>
      </c>
      <c r="D67" s="19">
        <v>14.0</v>
      </c>
      <c r="E67" s="20"/>
      <c r="F67" s="20"/>
      <c r="G67" s="8"/>
      <c r="H67" s="19" t="str">
        <f t="shared" si="2"/>
        <v>INSERT INTO JUGADORES (CODJUGADOR,NOMBRE,FECNAC,DORSAL) VALUES (21,'Manu Trigueros',TO_DATE('17/10/1991' ,'DD/MM/YYYY'),14);</v>
      </c>
    </row>
    <row r="68" ht="15.75" customHeight="1">
      <c r="A68" s="19">
        <v>22.0</v>
      </c>
      <c r="B68" s="21" t="s">
        <v>115</v>
      </c>
      <c r="C68" s="22">
        <v>32614.0</v>
      </c>
      <c r="D68" s="19">
        <v>5.0</v>
      </c>
      <c r="E68" s="20"/>
      <c r="F68" s="20"/>
      <c r="G68" s="8"/>
      <c r="H68" s="19" t="str">
        <f t="shared" si="2"/>
        <v>INSERT INTO JUGADORES (CODJUGADOR,NOMBRE,FECNAC,DORSAL) VALUES (22,'Dani Parejo',TO_DATE('16/04/1989' ,'DD/MM/YYYY'),5);</v>
      </c>
    </row>
    <row r="69" ht="15.75" customHeight="1">
      <c r="A69" s="19">
        <v>23.0</v>
      </c>
      <c r="B69" s="21" t="s">
        <v>116</v>
      </c>
      <c r="C69" s="22">
        <v>36243.0</v>
      </c>
      <c r="D69" s="19">
        <v>47.0</v>
      </c>
      <c r="E69" s="20"/>
      <c r="F69" s="20"/>
      <c r="G69" s="8"/>
      <c r="H69" s="19" t="str">
        <f t="shared" si="2"/>
        <v>INSERT INTO JUGADORES (CODJUGADOR,NOMBRE,FECNAC,DORSAL) VALUES (23,'Sergio Lozano',TO_DATE('24/03/1999' ,'DD/MM/YYYY'),47);</v>
      </c>
    </row>
    <row r="70" ht="15.75" customHeight="1">
      <c r="A70" s="19">
        <v>24.0</v>
      </c>
      <c r="B70" s="21" t="s">
        <v>117</v>
      </c>
      <c r="C70" s="22">
        <v>36934.0</v>
      </c>
      <c r="D70" s="19">
        <v>28.0</v>
      </c>
      <c r="E70" s="20"/>
      <c r="F70" s="20"/>
      <c r="G70" s="8"/>
      <c r="H70" s="19" t="str">
        <f t="shared" si="2"/>
        <v>INSERT INTO JUGADORES (CODJUGADOR,NOMBRE,FECNAC,DORSAL) VALUES (24,'Carlo García',TO_DATE('12/02/2001' ,'DD/MM/YYYY'),28);</v>
      </c>
    </row>
    <row r="71" ht="15.75" customHeight="1">
      <c r="A71" s="19">
        <v>25.0</v>
      </c>
      <c r="B71" s="21" t="s">
        <v>118</v>
      </c>
      <c r="C71" s="22">
        <v>34508.0</v>
      </c>
      <c r="D71" s="19">
        <v>23.0</v>
      </c>
      <c r="E71" s="20"/>
      <c r="F71" s="20"/>
      <c r="G71" s="8"/>
      <c r="H71" s="19" t="str">
        <f t="shared" si="2"/>
        <v>INSERT INTO JUGADORES (CODJUGADOR,NOMBRE,FECNAC,DORSAL) VALUES (25,'Moi Gómez',TO_DATE('23/06/1994' ,'DD/MM/YYYY'),23);</v>
      </c>
    </row>
    <row r="72" ht="15.75" customHeight="1">
      <c r="A72" s="19">
        <v>26.0</v>
      </c>
      <c r="B72" s="21" t="s">
        <v>119</v>
      </c>
      <c r="C72" s="22">
        <v>35682.0</v>
      </c>
      <c r="D72" s="19">
        <v>8.0</v>
      </c>
      <c r="E72" s="20"/>
      <c r="F72" s="20"/>
      <c r="G72" s="8"/>
      <c r="H72" s="19" t="str">
        <f t="shared" si="2"/>
        <v>INSERT INTO JUGADORES (CODJUGADOR,NOMBRE,FECNAC,DORSAL) VALUES (26,'Javi Ontiveros',TO_DATE('09/09/1997' ,'DD/MM/YYYY'),8);</v>
      </c>
    </row>
    <row r="73" ht="15.75" customHeight="1">
      <c r="A73" s="19">
        <v>27.0</v>
      </c>
      <c r="B73" s="21" t="s">
        <v>120</v>
      </c>
      <c r="C73" s="22">
        <v>37092.0</v>
      </c>
      <c r="D73" s="19">
        <v>32.0</v>
      </c>
      <c r="E73" s="20"/>
      <c r="F73" s="20"/>
      <c r="G73" s="8"/>
      <c r="H73" s="19" t="str">
        <f t="shared" si="2"/>
        <v>INSERT INTO JUGADORES (CODJUGADOR,NOMBRE,FECNAC,DORSAL) VALUES (27,'Álex Baena',TO_DATE('20/07/2001' ,'DD/MM/YYYY'),32);</v>
      </c>
    </row>
    <row r="74" ht="15.75" customHeight="1">
      <c r="A74" s="19">
        <v>28.0</v>
      </c>
      <c r="B74" s="21" t="s">
        <v>121</v>
      </c>
      <c r="C74" s="22">
        <v>36302.0</v>
      </c>
      <c r="D74" s="19">
        <v>11.0</v>
      </c>
      <c r="E74" s="20"/>
      <c r="F74" s="20"/>
      <c r="G74" s="8"/>
      <c r="H74" s="19" t="str">
        <f t="shared" si="2"/>
        <v>INSERT INTO JUGADORES (CODJUGADOR,NOMBRE,FECNAC,DORSAL) VALUES (28,'Samuel Chukwueze',TO_DATE('22/05/1999' ,'DD/MM/YYYY'),11);</v>
      </c>
    </row>
    <row r="75" ht="15.75" customHeight="1">
      <c r="A75" s="19">
        <v>29.0</v>
      </c>
      <c r="B75" s="21" t="s">
        <v>122</v>
      </c>
      <c r="C75" s="22">
        <v>37046.0</v>
      </c>
      <c r="D75" s="19">
        <v>16.0</v>
      </c>
      <c r="E75" s="20"/>
      <c r="F75" s="20"/>
      <c r="G75" s="8"/>
      <c r="H75" s="19" t="str">
        <f t="shared" si="2"/>
        <v>INSERT INTO JUGADORES (CODJUGADOR,NOMBRE,FECNAC,DORSAL) VALUES (29,'Takefusa Kubo',TO_DATE('04/06/2001' ,'DD/MM/YYYY'),16);</v>
      </c>
    </row>
    <row r="76" ht="15.75" customHeight="1">
      <c r="A76" s="19">
        <v>30.0</v>
      </c>
      <c r="B76" s="21" t="s">
        <v>123</v>
      </c>
      <c r="C76" s="23">
        <v>37549.0</v>
      </c>
      <c r="D76" s="19">
        <v>30.0</v>
      </c>
      <c r="E76" s="20"/>
      <c r="F76" s="20"/>
      <c r="G76" s="8"/>
      <c r="H76" s="19" t="str">
        <f t="shared" si="2"/>
        <v>INSERT INTO JUGADORES (CODJUGADOR,NOMBRE,FECNAC,DORSAL) VALUES (30,'Yéremy Pino',TO_DATE('20/10/2002' ,'DD/MM/YYYY'),30);</v>
      </c>
    </row>
    <row r="77" ht="15.75" customHeight="1">
      <c r="A77" s="19">
        <v>31.0</v>
      </c>
      <c r="B77" s="21" t="s">
        <v>124</v>
      </c>
      <c r="C77" s="23">
        <v>35001.0</v>
      </c>
      <c r="D77" s="19">
        <v>12.0</v>
      </c>
      <c r="E77" s="20"/>
      <c r="F77" s="20"/>
      <c r="G77" s="8"/>
      <c r="H77" s="19" t="str">
        <f t="shared" si="2"/>
        <v>INSERT INTO JUGADORES (CODJUGADOR,NOMBRE,FECNAC,DORSAL) VALUES (31,'Dani Raba',TO_DATE('29/10/1995' ,'DD/MM/YYYY'),12);</v>
      </c>
    </row>
    <row r="78" ht="15.75" customHeight="1">
      <c r="A78" s="19">
        <v>32.0</v>
      </c>
      <c r="B78" s="21" t="s">
        <v>125</v>
      </c>
      <c r="C78" s="22">
        <v>33701.0</v>
      </c>
      <c r="D78" s="19">
        <v>7.0</v>
      </c>
      <c r="E78" s="20"/>
      <c r="F78" s="20"/>
      <c r="G78" s="8"/>
      <c r="H78" s="19" t="str">
        <f t="shared" si="2"/>
        <v>INSERT INTO JUGADORES (CODJUGADOR,NOMBRE,FECNAC,DORSAL) VALUES (32,'Gerard Moreno',TO_DATE('07/04/1992' ,'DD/MM/YYYY'),7);</v>
      </c>
    </row>
    <row r="79" ht="15.75" customHeight="1">
      <c r="A79" s="19">
        <v>33.0</v>
      </c>
      <c r="B79" s="21" t="s">
        <v>126</v>
      </c>
      <c r="C79" s="22">
        <v>34211.0</v>
      </c>
      <c r="D79" s="19">
        <v>17.0</v>
      </c>
      <c r="E79" s="20"/>
      <c r="F79" s="20"/>
      <c r="G79" s="8"/>
      <c r="H79" s="19" t="str">
        <f t="shared" si="2"/>
        <v>INSERT INTO JUGADORES (CODJUGADOR,NOMBRE,FECNAC,DORSAL) VALUES (33,'Paco Alcácer',TO_DATE('30/08/1993' ,'DD/MM/YYYY'),17);</v>
      </c>
    </row>
    <row r="80" ht="15.75" customHeight="1">
      <c r="A80" s="19">
        <v>34.0</v>
      </c>
      <c r="B80" s="21" t="s">
        <v>127</v>
      </c>
      <c r="C80" s="23">
        <v>36823.0</v>
      </c>
      <c r="D80" s="19">
        <v>34.0</v>
      </c>
      <c r="E80" s="20"/>
      <c r="F80" s="20"/>
      <c r="G80" s="8"/>
      <c r="H80" s="19" t="str">
        <f t="shared" si="2"/>
        <v>INSERT INTO JUGADORES (CODJUGADOR,NOMBRE,FECNAC,DORSAL) VALUES (34,'Fer Niño',TO_DATE('24/10/2000' ,'DD/MM/YYYY'),34);</v>
      </c>
    </row>
    <row r="81" ht="15.75" customHeight="1">
      <c r="A81" s="19">
        <v>35.0</v>
      </c>
      <c r="B81" s="21" t="s">
        <v>128</v>
      </c>
      <c r="C81" s="22">
        <v>31663.0</v>
      </c>
      <c r="D81" s="19">
        <v>9.0</v>
      </c>
      <c r="E81" s="20"/>
      <c r="F81" s="20"/>
      <c r="G81" s="8"/>
      <c r="H81" s="19" t="str">
        <f t="shared" si="2"/>
        <v>INSERT INTO JUGADORES (CODJUGADOR,NOMBRE,FECNAC,DORSAL) VALUES (35,'Carlos Bacca',TO_DATE('08/09/1986' ,'DD/MM/YYYY'),9);</v>
      </c>
    </row>
    <row r="82" ht="15.75" customHeight="1">
      <c r="A82" s="19">
        <v>36.0</v>
      </c>
      <c r="B82" s="21" t="s">
        <v>129</v>
      </c>
      <c r="C82" s="22">
        <v>36471.0</v>
      </c>
      <c r="D82" s="19">
        <v>40.0</v>
      </c>
      <c r="E82" s="20"/>
      <c r="F82" s="20"/>
      <c r="G82" s="8"/>
      <c r="H82" s="19" t="str">
        <f t="shared" si="2"/>
        <v>INSERT INTO JUGADORES (CODJUGADOR,NOMBRE,FECNAC,DORSAL) VALUES (36,'Álex Millán',TO_DATE('07/11/1999' ,'DD/MM/YYYY'),40);</v>
      </c>
    </row>
    <row r="83" ht="15.75" customHeight="1">
      <c r="G83" s="13"/>
    </row>
    <row r="84" ht="15.75" customHeight="1">
      <c r="G84" s="13"/>
    </row>
    <row r="85" ht="15.75" customHeight="1">
      <c r="G85" s="13"/>
    </row>
    <row r="86" ht="15.75" customHeight="1">
      <c r="G86" s="13"/>
    </row>
    <row r="87" ht="15.75" customHeight="1">
      <c r="G87" s="13"/>
    </row>
    <row r="88" ht="15.75" customHeight="1">
      <c r="G88" s="13"/>
    </row>
    <row r="89" ht="15.75" customHeight="1">
      <c r="G89" s="13"/>
    </row>
    <row r="90" ht="15.75" customHeight="1">
      <c r="A90" s="18" t="s">
        <v>130</v>
      </c>
      <c r="G90" s="13"/>
    </row>
    <row r="91" ht="15.75" customHeight="1">
      <c r="G91" s="13"/>
    </row>
    <row r="92" ht="15.75" customHeight="1">
      <c r="A92" s="20"/>
      <c r="B92" s="19" t="s">
        <v>131</v>
      </c>
      <c r="C92" s="19" t="s">
        <v>2</v>
      </c>
      <c r="D92" s="19" t="s">
        <v>132</v>
      </c>
      <c r="E92" s="19" t="s">
        <v>133</v>
      </c>
      <c r="F92" s="19" t="s">
        <v>1</v>
      </c>
      <c r="G92" s="8"/>
      <c r="H92" s="20"/>
    </row>
    <row r="93" ht="15.75" customHeight="1">
      <c r="A93" s="4" t="s">
        <v>8</v>
      </c>
      <c r="B93" s="24">
        <v>1.0</v>
      </c>
      <c r="C93" s="25" t="s">
        <v>134</v>
      </c>
      <c r="D93" s="26">
        <v>81044.0</v>
      </c>
      <c r="E93" s="24" t="s">
        <v>135</v>
      </c>
      <c r="F93" s="27" t="s">
        <v>136</v>
      </c>
      <c r="G93" s="28"/>
      <c r="H93" s="19" t="str">
        <f t="shared" ref="H93:H112" si="3">"INSERT INTO ESTADIOS (CODESTADIO,NOMBRE,CAPACIDAD,CIUDAD,CODEQUIPO) VALUES ("&amp;B93&amp;",'"&amp;C93&amp;"',"&amp;D93&amp;",'"&amp;E93&amp;"',("&amp;F93&amp;"));"</f>
        <v>INSERT INTO ESTADIOS (CODESTADIO,NOMBRE,CAPACIDAD,CIUDAD,CODEQUIPO) VALUES (1,'Estadio Santiago Bernabéu',81044,'Madrid',(SELECT CODEQUIPO FROM EQUIPOS WHERE UPPER(NOMBRE) = UPPER('Real Madrid CF')));</v>
      </c>
    </row>
    <row r="94" ht="15.75" customHeight="1">
      <c r="A94" s="4" t="s">
        <v>11</v>
      </c>
      <c r="B94" s="29">
        <v>2.0</v>
      </c>
      <c r="C94" s="25" t="s">
        <v>137</v>
      </c>
      <c r="D94" s="26">
        <v>99354.0</v>
      </c>
      <c r="E94" s="30" t="s">
        <v>138</v>
      </c>
      <c r="F94" s="27" t="s">
        <v>139</v>
      </c>
      <c r="G94" s="28"/>
      <c r="H94" s="19" t="str">
        <f t="shared" si="3"/>
        <v>INSERT INTO ESTADIOS (CODESTADIO,NOMBRE,CAPACIDAD,CIUDAD,CODEQUIPO) VALUES (2,'Camp Nou',99354,'Barcelona',(SELECT CODEQUIPO FROM EQUIPOS WHERE UPPER(NOMBRE) = UPPER('FC Barcelona')));</v>
      </c>
    </row>
    <row r="95" ht="15.75" customHeight="1">
      <c r="A95" s="4" t="s">
        <v>15</v>
      </c>
      <c r="B95" s="31">
        <v>3.0</v>
      </c>
      <c r="C95" s="25" t="s">
        <v>140</v>
      </c>
      <c r="D95" s="26">
        <v>68456.0</v>
      </c>
      <c r="E95" s="24" t="s">
        <v>135</v>
      </c>
      <c r="F95" s="27" t="s">
        <v>141</v>
      </c>
      <c r="G95" s="28"/>
      <c r="H95" s="19" t="str">
        <f t="shared" si="3"/>
        <v>INSERT INTO ESTADIOS (CODESTADIO,NOMBRE,CAPACIDAD,CIUDAD,CODEQUIPO) VALUES (3,'Estadio Cívitas Metropolitano',68456,'Madrid',(SELECT CODEQUIPO FROM EQUIPOS WHERE UPPER(NOMBRE) = UPPER('Atlético de Madrid')));</v>
      </c>
    </row>
    <row r="96" ht="15.75" customHeight="1">
      <c r="A96" s="4" t="s">
        <v>18</v>
      </c>
      <c r="B96" s="24">
        <v>4.0</v>
      </c>
      <c r="C96" s="25" t="s">
        <v>142</v>
      </c>
      <c r="D96" s="24">
        <v>39313.0</v>
      </c>
      <c r="E96" s="32" t="s">
        <v>143</v>
      </c>
      <c r="F96" s="27" t="s">
        <v>144</v>
      </c>
      <c r="G96" s="28"/>
      <c r="H96" s="19" t="str">
        <f t="shared" si="3"/>
        <v>INSERT INTO ESTADIOS (CODESTADIO,NOMBRE,CAPACIDAD,CIUDAD,CODEQUIPO) VALUES (4,'Estadio Municipal de Anoeta',39313,'San Sebastian',(SELECT CODEQUIPO FROM EQUIPOS WHERE UPPER(NOMBRE) = UPPER('Real Sociedad')));</v>
      </c>
    </row>
    <row r="97" ht="15.75" customHeight="1">
      <c r="A97" s="4" t="s">
        <v>21</v>
      </c>
      <c r="B97" s="29">
        <v>5.0</v>
      </c>
      <c r="C97" s="33" t="s">
        <v>145</v>
      </c>
      <c r="D97" s="24">
        <v>22000.0</v>
      </c>
      <c r="E97" s="24" t="s">
        <v>146</v>
      </c>
      <c r="F97" s="34" t="s">
        <v>147</v>
      </c>
      <c r="G97" s="28"/>
      <c r="H97" s="19" t="str">
        <f t="shared" si="3"/>
        <v>INSERT INTO ESTADIOS (CODESTADIO,NOMBRE,CAPACIDAD,CIUDAD,CODEQUIPO) VALUES (5,'Estadio de la Cerámica',22000,'Villareal',(SELECT CODEQUIPO FROM EQUIPOS WHERE UPPER(NOMBRE) = UPPER('Villarreal CF')));</v>
      </c>
    </row>
    <row r="98" ht="15.75" customHeight="1">
      <c r="A98" s="4" t="s">
        <v>24</v>
      </c>
      <c r="B98" s="31">
        <v>6.0</v>
      </c>
      <c r="C98" s="25" t="s">
        <v>148</v>
      </c>
      <c r="D98" s="26">
        <v>60721.0</v>
      </c>
      <c r="E98" s="24" t="s">
        <v>149</v>
      </c>
      <c r="F98" s="34" t="s">
        <v>150</v>
      </c>
      <c r="G98" s="28"/>
      <c r="H98" s="19" t="str">
        <f t="shared" si="3"/>
        <v>INSERT INTO ESTADIOS (CODESTADIO,NOMBRE,CAPACIDAD,CIUDAD,CODEQUIPO) VALUES (6,'Estadio Benito Villamarín',60721,'Sevilla',(SELECT CODEQUIPO FROM EQUIPOS WHERE UPPER(NOMBRE) = UPPER('Real Betis Balompié')));</v>
      </c>
    </row>
    <row r="99" ht="15.75" customHeight="1">
      <c r="A99" s="4" t="s">
        <v>27</v>
      </c>
      <c r="B99" s="24">
        <v>7.0</v>
      </c>
      <c r="C99" s="25" t="s">
        <v>151</v>
      </c>
      <c r="D99" s="24">
        <v>49430.0</v>
      </c>
      <c r="E99" s="24" t="s">
        <v>152</v>
      </c>
      <c r="F99" s="34" t="s">
        <v>153</v>
      </c>
      <c r="G99" s="28"/>
      <c r="H99" s="19" t="str">
        <f t="shared" si="3"/>
        <v>INSERT INTO ESTADIOS (CODESTADIO,NOMBRE,CAPACIDAD,CIUDAD,CODEQUIPO) VALUES (7,'Estadio de Mestalla',49430,'Valencia',(SELECT CODEQUIPO FROM EQUIPOS WHERE UPPER(NOMBRE) = UPPER('Valencia CF')));</v>
      </c>
    </row>
    <row r="100" ht="15.75" customHeight="1">
      <c r="A100" s="4" t="s">
        <v>30</v>
      </c>
      <c r="B100" s="29">
        <v>8.0</v>
      </c>
      <c r="C100" s="24" t="s">
        <v>154</v>
      </c>
      <c r="D100" s="35">
        <v>43864.0</v>
      </c>
      <c r="E100" s="24" t="s">
        <v>149</v>
      </c>
      <c r="F100" s="34" t="s">
        <v>155</v>
      </c>
      <c r="G100" s="28"/>
      <c r="H100" s="19" t="str">
        <f t="shared" si="3"/>
        <v>INSERT INTO ESTADIOS (CODESTADIO,NOMBRE,CAPACIDAD,CIUDAD,CODEQUIPO) VALUES (8,'Estadio Ramón Sánchez-Pizjuán',43864,'Sevilla',(SELECT CODEQUIPO FROM EQUIPOS WHERE UPPER(NOMBRE) = UPPER('Sevilla FC')));</v>
      </c>
    </row>
    <row r="101" ht="15.75" customHeight="1">
      <c r="A101" s="4" t="s">
        <v>33</v>
      </c>
      <c r="B101" s="31">
        <v>9.0</v>
      </c>
      <c r="C101" s="25" t="s">
        <v>156</v>
      </c>
      <c r="D101" s="24">
        <v>53331.0</v>
      </c>
      <c r="E101" s="24" t="s">
        <v>157</v>
      </c>
      <c r="F101" s="34" t="s">
        <v>158</v>
      </c>
      <c r="G101" s="28"/>
      <c r="H101" s="19" t="str">
        <f t="shared" si="3"/>
        <v>INSERT INTO ESTADIOS (CODESTADIO,NOMBRE,CAPACIDAD,CIUDAD,CODEQUIPO) VALUES (9,'San Mamés',53331,'Bilbao',(SELECT CODEQUIPO FROM EQUIPOS WHERE UPPER(NOMBRE) = UPPER('Athletic Club')));</v>
      </c>
    </row>
    <row r="102" ht="15.75" customHeight="1">
      <c r="A102" s="4" t="s">
        <v>37</v>
      </c>
      <c r="B102" s="24">
        <v>10.0</v>
      </c>
      <c r="C102" s="25" t="s">
        <v>159</v>
      </c>
      <c r="D102" s="26">
        <v>16500.0</v>
      </c>
      <c r="E102" s="24" t="s">
        <v>160</v>
      </c>
      <c r="F102" s="34" t="s">
        <v>161</v>
      </c>
      <c r="G102" s="28"/>
      <c r="H102" s="19" t="str">
        <f t="shared" si="3"/>
        <v>INSERT INTO ESTADIOS (CODESTADIO,NOMBRE,CAPACIDAD,CIUDAD,CODEQUIPO) VALUES (10,'Coliseum Alfonso Pérez',16500,'Getafe',(SELECT CODEQUIPO FROM EQUIPOS WHERE UPPER(NOMBRE) = UPPER('Getafe CF')));</v>
      </c>
    </row>
    <row r="103" ht="15.75" customHeight="1">
      <c r="A103" s="4" t="s">
        <v>40</v>
      </c>
      <c r="B103" s="29">
        <v>11.0</v>
      </c>
      <c r="C103" s="25" t="s">
        <v>162</v>
      </c>
      <c r="D103" s="26">
        <v>23576.0</v>
      </c>
      <c r="E103" s="24" t="s">
        <v>163</v>
      </c>
      <c r="F103" s="34" t="s">
        <v>164</v>
      </c>
      <c r="G103" s="28"/>
      <c r="H103" s="19" t="str">
        <f t="shared" si="3"/>
        <v>INSERT INTO ESTADIOS (CODESTADIO,NOMBRE,CAPACIDAD,CIUDAD,CODEQUIPO) VALUES (11,'Estadio El Sadar',23576,'Pamplona',(SELECT CODEQUIPO FROM EQUIPOS WHERE UPPER(NOMBRE) = UPPER('CA Osasuna')));</v>
      </c>
    </row>
    <row r="104" ht="15.75" customHeight="1">
      <c r="A104" s="4" t="s">
        <v>42</v>
      </c>
      <c r="B104" s="31">
        <v>12.0</v>
      </c>
      <c r="C104" s="25" t="s">
        <v>165</v>
      </c>
      <c r="D104" s="26">
        <v>18267.0</v>
      </c>
      <c r="E104" s="24" t="s">
        <v>166</v>
      </c>
      <c r="F104" s="34" t="s">
        <v>167</v>
      </c>
      <c r="G104" s="28"/>
      <c r="H104" s="19" t="str">
        <f t="shared" si="3"/>
        <v>INSERT INTO ESTADIOS (CODESTADIO,NOMBRE,CAPACIDAD,CIUDAD,CODEQUIPO) VALUES (12,'Estadio Abanca-Balaídos',18267,'Vigo',(SELECT CODEQUIPO FROM EQUIPOS WHERE UPPER(NOMBRE) = UPPER('RC Celta de Vigo')));</v>
      </c>
    </row>
    <row r="105" ht="15.75" customHeight="1">
      <c r="A105" s="4" t="s">
        <v>45</v>
      </c>
      <c r="B105" s="24">
        <v>13.0</v>
      </c>
      <c r="C105" s="36" t="s">
        <v>168</v>
      </c>
      <c r="D105" s="35">
        <v>13320.0</v>
      </c>
      <c r="E105" s="24" t="s">
        <v>169</v>
      </c>
      <c r="F105" s="34" t="s">
        <v>170</v>
      </c>
      <c r="G105" s="28"/>
      <c r="H105" s="19" t="str">
        <f t="shared" si="3"/>
        <v>INSERT INTO ESTADIOS (CODESTADIO,NOMBRE,CAPACIDAD,CIUDAD,CODEQUIPO) VALUES (13,'Girona F. C.',13320,'Gerona',(SELECT CODEQUIPO FROM EQUIPOS WHERE UPPER(NOMBRE) = UPPER('Girona FC')));</v>
      </c>
    </row>
    <row r="106" ht="15.75" customHeight="1">
      <c r="A106" s="4" t="s">
        <v>48</v>
      </c>
      <c r="B106" s="29">
        <v>14.0</v>
      </c>
      <c r="C106" s="25" t="s">
        <v>171</v>
      </c>
      <c r="D106" s="26">
        <v>14505.0</v>
      </c>
      <c r="E106" s="24" t="s">
        <v>135</v>
      </c>
      <c r="F106" s="34" t="s">
        <v>172</v>
      </c>
      <c r="G106" s="28"/>
      <c r="H106" s="19" t="str">
        <f t="shared" si="3"/>
        <v>INSERT INTO ESTADIOS (CODESTADIO,NOMBRE,CAPACIDAD,CIUDAD,CODEQUIPO) VALUES (14,'Estadio de Vallecas',14505,'Madrid',(SELECT CODEQUIPO FROM EQUIPOS WHERE UPPER(NOMBRE) = UPPER('Rayo Vallecano')));</v>
      </c>
    </row>
    <row r="107" ht="15.75" customHeight="1">
      <c r="A107" s="4" t="s">
        <v>51</v>
      </c>
      <c r="B107" s="31">
        <v>15.0</v>
      </c>
      <c r="C107" s="25" t="s">
        <v>173</v>
      </c>
      <c r="D107" s="26">
        <v>40500.0</v>
      </c>
      <c r="E107" s="24" t="s">
        <v>138</v>
      </c>
      <c r="F107" s="34" t="s">
        <v>174</v>
      </c>
      <c r="G107" s="28"/>
      <c r="H107" s="19" t="str">
        <f t="shared" si="3"/>
        <v>INSERT INTO ESTADIOS (CODESTADIO,NOMBRE,CAPACIDAD,CIUDAD,CODEQUIPO) VALUES (15,'RCDE Stadium',40500,'Barcelona',(SELECT CODEQUIPO FROM EQUIPOS WHERE UPPER(NOMBRE) = UPPER('RCD Espanyol')));</v>
      </c>
    </row>
    <row r="108" ht="15.75" customHeight="1">
      <c r="A108" s="4" t="s">
        <v>54</v>
      </c>
      <c r="B108" s="24">
        <v>16.0</v>
      </c>
      <c r="C108" s="25" t="s">
        <v>175</v>
      </c>
      <c r="D108" s="35">
        <v>15000.0</v>
      </c>
      <c r="E108" s="24" t="s">
        <v>176</v>
      </c>
      <c r="F108" s="34" t="s">
        <v>177</v>
      </c>
      <c r="G108" s="28"/>
      <c r="H108" s="19" t="str">
        <f t="shared" si="3"/>
        <v>INSERT INTO ESTADIOS (CODESTADIO,NOMBRE,CAPACIDAD,CIUDAD,CODEQUIPO) VALUES (16,'Power Horse Stadium',15000,'Almeria',(SELECT CODEQUIPO FROM EQUIPOS WHERE UPPER(NOMBRE) = UPPER('UD Almería')));</v>
      </c>
    </row>
    <row r="109" ht="15.75" customHeight="1">
      <c r="A109" s="4" t="s">
        <v>56</v>
      </c>
      <c r="B109" s="29">
        <v>17.0</v>
      </c>
      <c r="C109" s="25" t="s">
        <v>178</v>
      </c>
      <c r="D109" s="35">
        <v>23142.0</v>
      </c>
      <c r="E109" s="24" t="s">
        <v>179</v>
      </c>
      <c r="F109" s="34" t="s">
        <v>180</v>
      </c>
      <c r="G109" s="28"/>
      <c r="H109" s="19" t="str">
        <f t="shared" si="3"/>
        <v>INSERT INTO ESTADIOS (CODESTADIO,NOMBRE,CAPACIDAD,CIUDAD,CODEQUIPO) VALUES (17,'Estadio Mallorca Son Moix',23142,'Palma de Mallorca',(SELECT CODEQUIPO FROM EQUIPOS WHERE UPPER(NOMBRE) = UPPER('RCD Mallorca')));</v>
      </c>
    </row>
    <row r="110" ht="15.75" customHeight="1">
      <c r="A110" s="4" t="s">
        <v>59</v>
      </c>
      <c r="B110" s="31">
        <v>18.0</v>
      </c>
      <c r="C110" s="25" t="s">
        <v>181</v>
      </c>
      <c r="D110" s="35">
        <v>20724.0</v>
      </c>
      <c r="E110" s="24" t="s">
        <v>182</v>
      </c>
      <c r="F110" s="34" t="s">
        <v>183</v>
      </c>
      <c r="G110" s="28"/>
      <c r="H110" s="19" t="str">
        <f t="shared" si="3"/>
        <v>INSERT INTO ESTADIOS (CODESTADIO,NOMBRE,CAPACIDAD,CIUDAD,CODEQUIPO) VALUES (18,'Estadio Nuevo Mirandilla',20724,'Cadiz',(SELECT CODEQUIPO FROM EQUIPOS WHERE UPPER(NOMBRE) = UPPER('Cádiz CF')));</v>
      </c>
    </row>
    <row r="111" ht="15.75" customHeight="1">
      <c r="A111" s="4" t="s">
        <v>63</v>
      </c>
      <c r="B111" s="24">
        <v>19.0</v>
      </c>
      <c r="C111" s="25" t="s">
        <v>184</v>
      </c>
      <c r="D111" s="26">
        <v>27618.0</v>
      </c>
      <c r="E111" s="24" t="s">
        <v>185</v>
      </c>
      <c r="F111" s="34" t="s">
        <v>186</v>
      </c>
      <c r="G111" s="28"/>
      <c r="H111" s="19" t="str">
        <f t="shared" si="3"/>
        <v>INSERT INTO ESTADIOS (CODESTADIO,NOMBRE,CAPACIDAD,CIUDAD,CODEQUIPO) VALUES (19,'Estadio Municipal José Zorrilla',27618,'Valladolid',(SELECT CODEQUIPO FROM EQUIPOS WHERE UPPER(NOMBRE) = UPPER('Real Valladolid CF')));</v>
      </c>
    </row>
    <row r="112" ht="15.75" customHeight="1">
      <c r="A112" s="4" t="s">
        <v>66</v>
      </c>
      <c r="B112" s="29">
        <v>20.0</v>
      </c>
      <c r="C112" s="25" t="s">
        <v>187</v>
      </c>
      <c r="D112" s="26">
        <v>31388.0</v>
      </c>
      <c r="E112" s="24" t="s">
        <v>188</v>
      </c>
      <c r="F112" s="34" t="s">
        <v>189</v>
      </c>
      <c r="G112" s="28"/>
      <c r="H112" s="19" t="str">
        <f t="shared" si="3"/>
        <v>INSERT INTO ESTADIOS (CODESTADIO,NOMBRE,CAPACIDAD,CIUDAD,CODEQUIPO) VALUES (20,'Estadio Martínez Valero',31388,'Alicante',(SELECT CODEQUIPO FROM EQUIPOS WHERE UPPER(NOMBRE) = UPPER('Elche CF')));</v>
      </c>
    </row>
    <row r="113" ht="15.75" customHeight="1">
      <c r="A113" s="37"/>
      <c r="B113" s="38"/>
      <c r="G113" s="13"/>
    </row>
    <row r="114" ht="15.75" customHeight="1">
      <c r="A114" s="39"/>
      <c r="G114" s="13"/>
    </row>
    <row r="115" ht="15.75" customHeight="1">
      <c r="A115" s="39"/>
      <c r="G115" s="13"/>
    </row>
    <row r="116" ht="15.75" customHeight="1">
      <c r="A116" s="37"/>
      <c r="B116" s="40"/>
      <c r="G116" s="13"/>
    </row>
    <row r="117" ht="15.75" customHeight="1">
      <c r="B117" s="38"/>
      <c r="G117" s="13"/>
    </row>
    <row r="118" ht="15.75" customHeight="1">
      <c r="A118" s="39"/>
      <c r="G118" s="13"/>
    </row>
    <row r="119" ht="15.75" customHeight="1">
      <c r="A119" s="39"/>
      <c r="C119" s="41"/>
      <c r="D119" s="42"/>
      <c r="E119" s="42"/>
      <c r="F119" s="42"/>
      <c r="G119" s="43"/>
      <c r="H119" s="42"/>
      <c r="I119" s="44"/>
    </row>
    <row r="120" ht="15.75" customHeight="1">
      <c r="A120" s="37"/>
      <c r="B120" s="40"/>
      <c r="G120" s="13"/>
    </row>
    <row r="121" ht="15.75" customHeight="1">
      <c r="B121" s="38"/>
      <c r="G121" s="13"/>
    </row>
    <row r="122" ht="15.75" customHeight="1">
      <c r="A122" s="39"/>
      <c r="G122" s="13"/>
    </row>
    <row r="123" ht="15.75" customHeight="1">
      <c r="A123" s="39"/>
      <c r="G123" s="13"/>
    </row>
    <row r="124" ht="15.75" customHeight="1">
      <c r="A124" s="39"/>
      <c r="G124" s="13"/>
    </row>
    <row r="125" ht="15.75" customHeight="1">
      <c r="A125" s="37"/>
      <c r="B125" s="40"/>
      <c r="G125" s="13"/>
    </row>
    <row r="126" ht="15.75" customHeight="1">
      <c r="B126" s="38"/>
      <c r="G126" s="13"/>
    </row>
    <row r="127" ht="15.75" customHeight="1">
      <c r="A127" s="39"/>
      <c r="G127" s="13"/>
    </row>
    <row r="128" ht="15.75" customHeight="1">
      <c r="A128" s="45" t="s">
        <v>190</v>
      </c>
      <c r="B128" s="46"/>
      <c r="C128" s="47"/>
      <c r="D128" s="48"/>
      <c r="E128" s="49"/>
      <c r="F128" s="48"/>
      <c r="G128" s="50"/>
      <c r="H128" s="51"/>
      <c r="I128" s="52"/>
      <c r="J128" s="53"/>
      <c r="K128" s="54"/>
    </row>
    <row r="129" ht="15.75" customHeight="1">
      <c r="A129" s="55"/>
      <c r="B129" s="55"/>
      <c r="C129" s="56" t="s">
        <v>191</v>
      </c>
      <c r="D129" s="42" t="s">
        <v>192</v>
      </c>
      <c r="E129" s="43" t="s">
        <v>193</v>
      </c>
      <c r="F129" s="42" t="s">
        <v>194</v>
      </c>
      <c r="G129" s="43" t="s">
        <v>195</v>
      </c>
      <c r="H129" s="43" t="s">
        <v>196</v>
      </c>
      <c r="I129" s="57" t="s">
        <v>131</v>
      </c>
      <c r="J129" s="58"/>
      <c r="K129" s="59"/>
    </row>
    <row r="130" ht="15.75" customHeight="1">
      <c r="A130" s="60" t="s">
        <v>11</v>
      </c>
      <c r="B130" s="60" t="s">
        <v>21</v>
      </c>
      <c r="C130" s="61">
        <v>1.0</v>
      </c>
      <c r="D130" s="61" t="s">
        <v>69</v>
      </c>
      <c r="E130" s="62" t="str">
        <f t="shared" ref="E130:F130" si="4">"SELECT CODEQUIPO FROM EQUIPOS WHERE UPPER(NOMBRE) = UPPER('"&amp;A130&amp;"')"</f>
        <v>SELECT CODEQUIPO FROM EQUIPOS WHERE UPPER(NOMBRE) = UPPER('FC Barcelona')</v>
      </c>
      <c r="F130" s="62" t="str">
        <f t="shared" si="4"/>
        <v>SELECT CODEQUIPO FROM EQUIPOS WHERE UPPER(NOMBRE) = UPPER('Villarreal CF')</v>
      </c>
      <c r="G130" s="63">
        <v>4.0</v>
      </c>
      <c r="H130" s="61">
        <v>0.0</v>
      </c>
      <c r="I130" s="62" t="str">
        <f t="shared" ref="I130:I153" si="6">"SELECT CODESTADIO FROM ESTADIOS WHERE CODEQUIPO=(SELECT CODEQUIPO FROM EQUIPOS WHERE UPPER(NOMBRE) = UPPER('"&amp;A130&amp;"'))"</f>
        <v>SELECT CODESTADIO FROM ESTADIOS WHERE CODEQUIPO=(SELECT CODEQUIPO FROM EQUIPOS WHERE UPPER(NOMBRE) = UPPER('FC Barcelona'))</v>
      </c>
      <c r="J130" s="19" t="str">
        <f t="shared" ref="J130:J153" si="7">"INSERT INTO PARTIDOS (CODPARTIDO,CODTEMPORADA,CODEQUIPO_LOCAL,CODEQUIPO_VISITANTE,GOLES_EQUIPO_LOCAL,GOLES_EQUIPO_VISITANTE,CODESTADIO) VALUES ("&amp;C130&amp;",'"&amp;D130&amp;"',("&amp;E130&amp;"),("&amp;F130&amp;"),"&amp;G130&amp;","&amp;H130&amp;",("&amp;I130&amp;"));"</f>
        <v>INSERT INTO PARTIDOS (CODPARTIDO,CODTEMPORADA,CODEQUIPO_LOCAL,CODEQUIPO_VISITANTE,GOLES_EQUIPO_LOCAL,GOLES_EQUIPO_VISITANTE,CODESTADIO) VALUES (1,'20/21',(SELECT CODEQUIPO FROM EQUIPOS WHERE UPPER(NOMBRE) = UPPER('FC Barcelona')),(SELECT CODEQUIPO FROM EQUIPOS WHERE UPPER(NOMBRE) = UPPER('Villarreal CF')),4,0,(SELECT CODESTADIO FROM ESTADIOS WHERE CODEQUIPO=(SELECT CODEQUIPO FROM EQUIPOS WHERE UPPER(NOMBRE) = UPPER('FC Barcelona'))));</v>
      </c>
      <c r="K130" s="64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60" t="s">
        <v>15</v>
      </c>
      <c r="B131" s="60" t="s">
        <v>21</v>
      </c>
      <c r="C131" s="61">
        <v>2.0</v>
      </c>
      <c r="D131" s="61" t="s">
        <v>197</v>
      </c>
      <c r="E131" s="62" t="str">
        <f t="shared" ref="E131:F131" si="5">"SELECT CODEQUIPO FROM EQUIPOS WHERE UPPER(NOMBRE) = UPPER('"&amp;A131&amp;"')"</f>
        <v>SELECT CODEQUIPO FROM EQUIPOS WHERE UPPER(NOMBRE) = UPPER('Atlético de Madrid')</v>
      </c>
      <c r="F131" s="62" t="str">
        <f t="shared" si="5"/>
        <v>SELECT CODEQUIPO FROM EQUIPOS WHERE UPPER(NOMBRE) = UPPER('Villarreal CF')</v>
      </c>
      <c r="G131" s="65">
        <v>0.0</v>
      </c>
      <c r="H131" s="61">
        <v>0.0</v>
      </c>
      <c r="I131" s="62" t="str">
        <f t="shared" si="6"/>
        <v>SELECT CODESTADIO FROM ESTADIOS WHERE CODEQUIPO=(SELECT CODEQUIPO FROM EQUIPOS WHERE UPPER(NOMBRE) = UPPER('Atlético de Madrid'))</v>
      </c>
      <c r="J131" s="19" t="str">
        <f t="shared" si="7"/>
        <v>INSERT INTO PARTIDOS (CODPARTIDO,CODTEMPORADA,CODEQUIPO_LOCAL,CODEQUIPO_VISITANTE,GOLES_EQUIPO_LOCAL,GOLES_EQUIPO_VISITANTE,CODESTADIO) VALUES (2,'20/22',(SELECT CODEQUIPO FROM EQUIPOS WHERE UPPER(NOMBRE) = UPPER('Atlético de Madrid')),(SELECT CODEQUIPO FROM EQUIPOS WHERE UPPER(NOMBRE) = UPPER('Villarreal CF')),0,0,(SELECT CODESTADIO FROM ESTADIOS WHERE CODEQUIPO=(SELECT CODEQUIPO FROM EQUIPOS WHERE UPPER(NOMBRE) = UPPER('Atlético de Madrid'))));</v>
      </c>
      <c r="K131" s="6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60" t="s">
        <v>21</v>
      </c>
      <c r="B132" s="60" t="s">
        <v>27</v>
      </c>
      <c r="C132" s="61">
        <v>3.0</v>
      </c>
      <c r="D132" s="61" t="s">
        <v>198</v>
      </c>
      <c r="E132" s="62" t="str">
        <f t="shared" ref="E132:F132" si="8">"SELECT CODEQUIPO FROM EQUIPOS WHERE UPPER(NOMBRE) = UPPER('"&amp;A132&amp;"')"</f>
        <v>SELECT CODEQUIPO FROM EQUIPOS WHERE UPPER(NOMBRE) = UPPER('Villarreal CF')</v>
      </c>
      <c r="F132" s="62" t="str">
        <f t="shared" si="8"/>
        <v>SELECT CODEQUIPO FROM EQUIPOS WHERE UPPER(NOMBRE) = UPPER('Valencia CF')</v>
      </c>
      <c r="G132" s="63">
        <v>2.0</v>
      </c>
      <c r="H132" s="61">
        <v>1.0</v>
      </c>
      <c r="I132" s="62" t="str">
        <f t="shared" si="6"/>
        <v>SELECT CODESTADIO FROM ESTADIOS WHERE CODEQUIPO=(SELECT CODEQUIPO FROM EQUIPOS WHERE UPPER(NOMBRE) = UPPER('Villarreal CF'))</v>
      </c>
      <c r="J132" s="19" t="str">
        <f t="shared" si="7"/>
        <v>INSERT INTO PARTIDOS (CODPARTIDO,CODTEMPORADA,CODEQUIPO_LOCAL,CODEQUIPO_VISITANTE,GOLES_EQUIPO_LOCAL,GOLES_EQUIPO_VISITANTE,CODESTADIO) VALUES (3,'20/23',(SELECT CODEQUIPO FROM EQUIPOS WHERE UPPER(NOMBRE) = UPPER('Villarreal CF')),(SELECT CODEQUIPO FROM EQUIPOS WHERE UPPER(NOMBRE) = UPPER('Valencia CF')),2,1,(SELECT CODESTADIO FROM ESTADIOS WHERE CODEQUIPO=(SELECT CODEQUIPO FROM EQUIPOS WHERE UPPER(NOMBRE) = UPPER('Villarreal CF'))));</v>
      </c>
      <c r="K132" s="67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60" t="s">
        <v>59</v>
      </c>
      <c r="B133" s="60" t="s">
        <v>21</v>
      </c>
      <c r="C133" s="61">
        <v>4.0</v>
      </c>
      <c r="D133" s="61" t="s">
        <v>199</v>
      </c>
      <c r="E133" s="62" t="str">
        <f t="shared" ref="E133:F133" si="9">"SELECT CODEQUIPO FROM EQUIPOS WHERE UPPER(NOMBRE) = UPPER('"&amp;A133&amp;"')"</f>
        <v>SELECT CODEQUIPO FROM EQUIPOS WHERE UPPER(NOMBRE) = UPPER('Cádiz CF')</v>
      </c>
      <c r="F133" s="62" t="str">
        <f t="shared" si="9"/>
        <v>SELECT CODEQUIPO FROM EQUIPOS WHERE UPPER(NOMBRE) = UPPER('Villarreal CF')</v>
      </c>
      <c r="G133" s="65">
        <v>0.0</v>
      </c>
      <c r="H133" s="61">
        <v>0.0</v>
      </c>
      <c r="I133" s="62" t="str">
        <f t="shared" si="6"/>
        <v>SELECT CODESTADIO FROM ESTADIOS WHERE CODEQUIPO=(SELECT CODEQUIPO FROM EQUIPOS WHERE UPPER(NOMBRE) = UPPER('Cádiz CF'))</v>
      </c>
      <c r="J133" s="19" t="str">
        <f t="shared" si="7"/>
        <v>INSERT INTO PARTIDOS (CODPARTIDO,CODTEMPORADA,CODEQUIPO_LOCAL,CODEQUIPO_VISITANTE,GOLES_EQUIPO_LOCAL,GOLES_EQUIPO_VISITANTE,CODESTADIO) VALUES (4,'20/24',(SELECT CODEQUIPO FROM EQUIPOS WHERE UPPER(NOMBRE) = UPPER('Cádiz CF')),(SELECT CODEQUIPO FROM EQUIPOS WHERE UPPER(NOMBRE) = UPPER('Villarreal CF')),0,0,(SELECT CODESTADIO FROM ESTADIOS WHERE CODEQUIPO=(SELECT CODEQUIPO FROM EQUIPOS WHERE UPPER(NOMBRE) = UPPER('Cádiz CF'))));</v>
      </c>
      <c r="K133" s="6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60" t="s">
        <v>37</v>
      </c>
      <c r="B134" s="60" t="s">
        <v>21</v>
      </c>
      <c r="C134" s="61">
        <v>6.0</v>
      </c>
      <c r="D134" s="61" t="s">
        <v>200</v>
      </c>
      <c r="E134" s="62" t="str">
        <f t="shared" ref="E134:F134" si="10">"SELECT CODEQUIPO FROM EQUIPOS WHERE UPPER(NOMBRE) = UPPER('"&amp;A134&amp;"')"</f>
        <v>SELECT CODEQUIPO FROM EQUIPOS WHERE UPPER(NOMBRE) = UPPER('Getafe CF')</v>
      </c>
      <c r="F134" s="62" t="str">
        <f t="shared" si="10"/>
        <v>SELECT CODEQUIPO FROM EQUIPOS WHERE UPPER(NOMBRE) = UPPER('Villarreal CF')</v>
      </c>
      <c r="G134" s="65">
        <v>1.0</v>
      </c>
      <c r="H134" s="61">
        <v>3.0</v>
      </c>
      <c r="I134" s="62" t="str">
        <f t="shared" si="6"/>
        <v>SELECT CODESTADIO FROM ESTADIOS WHERE CODEQUIPO=(SELECT CODEQUIPO FROM EQUIPOS WHERE UPPER(NOMBRE) = UPPER('Getafe CF'))</v>
      </c>
      <c r="J134" s="19" t="str">
        <f t="shared" si="7"/>
        <v>INSERT INTO PARTIDOS (CODPARTIDO,CODTEMPORADA,CODEQUIPO_LOCAL,CODEQUIPO_VISITANTE,GOLES_EQUIPO_LOCAL,GOLES_EQUIPO_VISITANTE,CODESTADIO) VALUES (6,'20/26',(SELECT CODEQUIPO FROM EQUIPOS WHERE UPPER(NOMBRE) = UPPER('Getafe CF')),(SELECT CODEQUIPO FROM EQUIPOS WHERE UPPER(NOMBRE) = UPPER('Villarreal CF')),1,3,(SELECT CODESTADIO FROM ESTADIOS WHERE CODEQUIPO=(SELECT CODEQUIPO FROM EQUIPOS WHERE UPPER(NOMBRE) = UPPER('Getafe CF'))));</v>
      </c>
      <c r="K134" s="6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60" t="s">
        <v>201</v>
      </c>
      <c r="B135" s="60" t="s">
        <v>8</v>
      </c>
      <c r="C135" s="61">
        <v>7.0</v>
      </c>
      <c r="D135" s="61" t="s">
        <v>202</v>
      </c>
      <c r="E135" s="62" t="str">
        <f t="shared" ref="E135:F135" si="11">"SELECT CODEQUIPO FROM EQUIPOS WHERE UPPER(NOMBRE) = UPPER('"&amp;A135&amp;"')"</f>
        <v>SELECT CODEQUIPO FROM EQUIPOS WHERE UPPER(NOMBRE) = UPPER('Villarreal CF')</v>
      </c>
      <c r="F135" s="62" t="str">
        <f t="shared" si="11"/>
        <v>SELECT CODEQUIPO FROM EQUIPOS WHERE UPPER(NOMBRE) = UPPER('Real Madrid CF')</v>
      </c>
      <c r="G135" s="63">
        <v>1.0</v>
      </c>
      <c r="H135" s="61">
        <v>1.0</v>
      </c>
      <c r="I135" s="62" t="str">
        <f t="shared" si="6"/>
        <v>SELECT CODESTADIO FROM ESTADIOS WHERE CODEQUIPO=(SELECT CODEQUIPO FROM EQUIPOS WHERE UPPER(NOMBRE) = UPPER('Villarreal CF'))</v>
      </c>
      <c r="J135" s="19" t="str">
        <f t="shared" si="7"/>
        <v>INSERT INTO PARTIDOS (CODPARTIDO,CODTEMPORADA,CODEQUIPO_LOCAL,CODEQUIPO_VISITANTE,GOLES_EQUIPO_LOCAL,GOLES_EQUIPO_VISITANTE,CODESTADIO) VALUES (7,'20/27',(SELECT CODEQUIPO FROM EQUIPOS WHERE UPPER(NOMBRE) = UPPER('Villarreal CF')),(SELECT CODEQUIPO FROM EQUIPOS WHERE UPPER(NOMBRE) = UPPER('Real Madrid CF')),1,1,(SELECT CODESTADIO FROM ESTADIOS WHERE CODEQUIPO=(SELECT CODEQUIPO FROM EQUIPOS WHERE UPPER(NOMBRE) = UPPER('Villarreal CF'))));</v>
      </c>
      <c r="K135" s="6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60" t="s">
        <v>18</v>
      </c>
      <c r="B136" s="60" t="s">
        <v>21</v>
      </c>
      <c r="C136" s="61">
        <v>8.0</v>
      </c>
      <c r="D136" s="61" t="s">
        <v>203</v>
      </c>
      <c r="E136" s="62" t="str">
        <f t="shared" ref="E136:F136" si="12">"SELECT CODEQUIPO FROM EQUIPOS WHERE UPPER(NOMBRE) = UPPER('"&amp;A136&amp;"')"</f>
        <v>SELECT CODEQUIPO FROM EQUIPOS WHERE UPPER(NOMBRE) = UPPER('Real Sociedad')</v>
      </c>
      <c r="F136" s="62" t="str">
        <f t="shared" si="12"/>
        <v>SELECT CODEQUIPO FROM EQUIPOS WHERE UPPER(NOMBRE) = UPPER('Villarreal CF')</v>
      </c>
      <c r="G136" s="65">
        <v>1.0</v>
      </c>
      <c r="H136" s="61">
        <v>1.0</v>
      </c>
      <c r="I136" s="62" t="str">
        <f t="shared" si="6"/>
        <v>SELECT CODESTADIO FROM ESTADIOS WHERE CODEQUIPO=(SELECT CODEQUIPO FROM EQUIPOS WHERE UPPER(NOMBRE) = UPPER('Real Sociedad'))</v>
      </c>
      <c r="J136" s="19" t="str">
        <f t="shared" si="7"/>
        <v>INSERT INTO PARTIDOS (CODPARTIDO,CODTEMPORADA,CODEQUIPO_LOCAL,CODEQUIPO_VISITANTE,GOLES_EQUIPO_LOCAL,GOLES_EQUIPO_VISITANTE,CODESTADIO) VALUES (8,'20/28',(SELECT CODEQUIPO FROM EQUIPOS WHERE UPPER(NOMBRE) = UPPER('Real Sociedad')),(SELECT CODEQUIPO FROM EQUIPOS WHERE UPPER(NOMBRE) = UPPER('Villarreal CF')),1,1,(SELECT CODESTADIO FROM ESTADIOS WHERE CODEQUIPO=(SELECT CODEQUIPO FROM EQUIPOS WHERE UPPER(NOMBRE) = UPPER('Real Sociedad'))));</v>
      </c>
      <c r="K136" s="67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60" t="s">
        <v>21</v>
      </c>
      <c r="B137" s="60" t="s">
        <v>66</v>
      </c>
      <c r="C137" s="61">
        <v>9.0</v>
      </c>
      <c r="D137" s="61" t="s">
        <v>204</v>
      </c>
      <c r="E137" s="62" t="str">
        <f t="shared" ref="E137:F137" si="13">"SELECT CODEQUIPO FROM EQUIPOS WHERE UPPER(NOMBRE) = UPPER('"&amp;A137&amp;"')"</f>
        <v>SELECT CODEQUIPO FROM EQUIPOS WHERE UPPER(NOMBRE) = UPPER('Villarreal CF')</v>
      </c>
      <c r="F137" s="62" t="str">
        <f t="shared" si="13"/>
        <v>SELECT CODEQUIPO FROM EQUIPOS WHERE UPPER(NOMBRE) = UPPER('Elche CF')</v>
      </c>
      <c r="G137" s="63">
        <v>0.0</v>
      </c>
      <c r="H137" s="61">
        <v>0.0</v>
      </c>
      <c r="I137" s="62" t="str">
        <f t="shared" si="6"/>
        <v>SELECT CODESTADIO FROM ESTADIOS WHERE CODEQUIPO=(SELECT CODEQUIPO FROM EQUIPOS WHERE UPPER(NOMBRE) = UPPER('Villarreal CF'))</v>
      </c>
      <c r="J137" s="19" t="str">
        <f t="shared" si="7"/>
        <v>INSERT INTO PARTIDOS (CODPARTIDO,CODTEMPORADA,CODEQUIPO_LOCAL,CODEQUIPO_VISITANTE,GOLES_EQUIPO_LOCAL,GOLES_EQUIPO_VISITANTE,CODESTADIO) VALUES (9,'20/29',(SELECT CODEQUIPO FROM EQUIPOS WHERE UPPER(NOMBRE) = UPPER('Villarreal CF')),(SELECT CODEQUIPO FROM EQUIPOS WHERE UPPER(NOMBRE) = UPPER('Elche CF')),0,0,(SELECT CODESTADIO FROM ESTADIOS WHERE CODEQUIPO=(SELECT CODEQUIPO FROM EQUIPOS WHERE UPPER(NOMBRE) = UPPER('Villarreal CF'))));</v>
      </c>
      <c r="K137" s="67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60" t="s">
        <v>24</v>
      </c>
      <c r="B138" s="60" t="s">
        <v>21</v>
      </c>
      <c r="C138" s="61">
        <v>10.0</v>
      </c>
      <c r="D138" s="61" t="s">
        <v>205</v>
      </c>
      <c r="E138" s="62" t="str">
        <f t="shared" ref="E138:F138" si="14">"SELECT CODEQUIPO FROM EQUIPOS WHERE UPPER(NOMBRE) = UPPER('"&amp;A138&amp;"')"</f>
        <v>SELECT CODEQUIPO FROM EQUIPOS WHERE UPPER(NOMBRE) = UPPER('Real Betis Balompié')</v>
      </c>
      <c r="F138" s="62" t="str">
        <f t="shared" si="14"/>
        <v>SELECT CODEQUIPO FROM EQUIPOS WHERE UPPER(NOMBRE) = UPPER('Villarreal CF')</v>
      </c>
      <c r="G138" s="65">
        <v>1.0</v>
      </c>
      <c r="H138" s="61">
        <v>1.0</v>
      </c>
      <c r="I138" s="62" t="str">
        <f t="shared" si="6"/>
        <v>SELECT CODESTADIO FROM ESTADIOS WHERE CODEQUIPO=(SELECT CODEQUIPO FROM EQUIPOS WHERE UPPER(NOMBRE) = UPPER('Real Betis Balompié'))</v>
      </c>
      <c r="J138" s="19" t="str">
        <f t="shared" si="7"/>
        <v>INSERT INTO PARTIDOS (CODPARTIDO,CODTEMPORADA,CODEQUIPO_LOCAL,CODEQUIPO_VISITANTE,GOLES_EQUIPO_LOCAL,GOLES_EQUIPO_VISITANTE,CODESTADIO) VALUES (10,'20/30',(SELECT CODEQUIPO FROM EQUIPOS WHERE UPPER(NOMBRE) = UPPER('Real Betis Balompié')),(SELECT CODEQUIPO FROM EQUIPOS WHERE UPPER(NOMBRE) = UPPER('Villarreal CF')),1,1,(SELECT CODESTADIO FROM ESTADIOS WHERE CODEQUIPO=(SELECT CODEQUIPO FROM EQUIPOS WHERE UPPER(NOMBRE) = UPPER('Real Betis Balompié'))));</v>
      </c>
      <c r="K138" s="67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60" t="s">
        <v>40</v>
      </c>
      <c r="B139" s="60" t="s">
        <v>21</v>
      </c>
      <c r="C139" s="61">
        <v>11.0</v>
      </c>
      <c r="D139" s="61" t="s">
        <v>206</v>
      </c>
      <c r="E139" s="62" t="str">
        <f t="shared" ref="E139:F139" si="15">"SELECT CODEQUIPO FROM EQUIPOS WHERE UPPER(NOMBRE) = UPPER('"&amp;A139&amp;"')"</f>
        <v>SELECT CODEQUIPO FROM EQUIPOS WHERE UPPER(NOMBRE) = UPPER('CA Osasuna')</v>
      </c>
      <c r="F139" s="62" t="str">
        <f t="shared" si="15"/>
        <v>SELECT CODEQUIPO FROM EQUIPOS WHERE UPPER(NOMBRE) = UPPER('Villarreal CF')</v>
      </c>
      <c r="G139" s="63">
        <v>1.0</v>
      </c>
      <c r="H139" s="61">
        <v>3.0</v>
      </c>
      <c r="I139" s="62" t="str">
        <f t="shared" si="6"/>
        <v>SELECT CODESTADIO FROM ESTADIOS WHERE CODEQUIPO=(SELECT CODEQUIPO FROM EQUIPOS WHERE UPPER(NOMBRE) = UPPER('CA Osasuna'))</v>
      </c>
      <c r="J139" s="19" t="str">
        <f t="shared" si="7"/>
        <v>INSERT INTO PARTIDOS (CODPARTIDO,CODTEMPORADA,CODEQUIPO_LOCAL,CODEQUIPO_VISITANTE,GOLES_EQUIPO_LOCAL,GOLES_EQUIPO_VISITANTE,CODESTADIO) VALUES (11,'20/31',(SELECT CODEQUIPO FROM EQUIPOS WHERE UPPER(NOMBRE) = UPPER('CA Osasuna')),(SELECT CODEQUIPO FROM EQUIPOS WHERE UPPER(NOMBRE) = UPPER('Villarreal CF')),1,3,(SELECT CODESTADIO FROM ESTADIOS WHERE CODEQUIPO=(SELECT CODEQUIPO FROM EQUIPOS WHERE UPPER(NOMBRE) = UPPER('CA Osasuna'))));</v>
      </c>
      <c r="K139" s="67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60" t="s">
        <v>21</v>
      </c>
      <c r="B140" s="60" t="s">
        <v>33</v>
      </c>
      <c r="C140" s="61">
        <v>12.0</v>
      </c>
      <c r="D140" s="61" t="s">
        <v>207</v>
      </c>
      <c r="E140" s="62" t="str">
        <f t="shared" ref="E140:F140" si="16">"SELECT CODEQUIPO FROM EQUIPOS WHERE UPPER(NOMBRE) = UPPER('"&amp;A140&amp;"')"</f>
        <v>SELECT CODEQUIPO FROM EQUIPOS WHERE UPPER(NOMBRE) = UPPER('Villarreal CF')</v>
      </c>
      <c r="F140" s="62" t="str">
        <f t="shared" si="16"/>
        <v>SELECT CODEQUIPO FROM EQUIPOS WHERE UPPER(NOMBRE) = UPPER('Athletic Club')</v>
      </c>
      <c r="G140" s="63">
        <v>1.0</v>
      </c>
      <c r="H140" s="61">
        <v>1.0</v>
      </c>
      <c r="I140" s="62" t="str">
        <f t="shared" si="6"/>
        <v>SELECT CODESTADIO FROM ESTADIOS WHERE CODEQUIPO=(SELECT CODEQUIPO FROM EQUIPOS WHERE UPPER(NOMBRE) = UPPER('Villarreal CF'))</v>
      </c>
      <c r="J140" s="19" t="str">
        <f t="shared" si="7"/>
        <v>INSERT INTO PARTIDOS (CODPARTIDO,CODTEMPORADA,CODEQUIPO_LOCAL,CODEQUIPO_VISITANTE,GOLES_EQUIPO_LOCAL,GOLES_EQUIPO_VISITANTE,CODESTADIO) VALUES (12,'20/32',(SELECT CODEQUIPO FROM EQUIPOS WHERE UPPER(NOMBRE) = UPPER('Villarreal CF')),(SELECT CODEQUIPO FROM EQUIPOS WHERE UPPER(NOMBRE) = UPPER('Athletic Club')),1,1,(SELECT CODESTADIO FROM ESTADIOS WHERE CODEQUIPO=(SELECT CODEQUIPO FROM EQUIPOS WHERE UPPER(NOMBRE) = UPPER('Villarreal CF'))));</v>
      </c>
      <c r="K140" s="6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60" t="s">
        <v>30</v>
      </c>
      <c r="B141" s="60" t="s">
        <v>21</v>
      </c>
      <c r="C141" s="61">
        <v>13.0</v>
      </c>
      <c r="D141" s="61" t="s">
        <v>208</v>
      </c>
      <c r="E141" s="62" t="str">
        <f t="shared" ref="E141:F141" si="17">"SELECT CODEQUIPO FROM EQUIPOS WHERE UPPER(NOMBRE) = UPPER('"&amp;A141&amp;"')"</f>
        <v>SELECT CODEQUIPO FROM EQUIPOS WHERE UPPER(NOMBRE) = UPPER('Sevilla FC')</v>
      </c>
      <c r="F141" s="62" t="str">
        <f t="shared" si="17"/>
        <v>SELECT CODEQUIPO FROM EQUIPOS WHERE UPPER(NOMBRE) = UPPER('Villarreal CF')</v>
      </c>
      <c r="G141" s="65">
        <v>2.0</v>
      </c>
      <c r="H141" s="61">
        <v>0.0</v>
      </c>
      <c r="I141" s="62" t="str">
        <f t="shared" si="6"/>
        <v>SELECT CODESTADIO FROM ESTADIOS WHERE CODEQUIPO=(SELECT CODEQUIPO FROM EQUIPOS WHERE UPPER(NOMBRE) = UPPER('Sevilla FC'))</v>
      </c>
      <c r="J141" s="19" t="str">
        <f t="shared" si="7"/>
        <v>INSERT INTO PARTIDOS (CODPARTIDO,CODTEMPORADA,CODEQUIPO_LOCAL,CODEQUIPO_VISITANTE,GOLES_EQUIPO_LOCAL,GOLES_EQUIPO_VISITANTE,CODESTADIO) VALUES (13,'20/33',(SELECT CODEQUIPO FROM EQUIPOS WHERE UPPER(NOMBRE) = UPPER('Sevilla FC')),(SELECT CODEQUIPO FROM EQUIPOS WHERE UPPER(NOMBRE) = UPPER('Villarreal CF')),2,0,(SELECT CODESTADIO FROM ESTADIOS WHERE CODEQUIPO=(SELECT CODEQUIPO FROM EQUIPOS WHERE UPPER(NOMBRE) = UPPER('Sevilla FC'))));</v>
      </c>
      <c r="K141" s="67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60" t="s">
        <v>21</v>
      </c>
      <c r="B142" s="60" t="s">
        <v>18</v>
      </c>
      <c r="C142" s="61">
        <v>14.0</v>
      </c>
      <c r="D142" s="61" t="s">
        <v>209</v>
      </c>
      <c r="E142" s="62" t="str">
        <f t="shared" ref="E142:F142" si="18">"SELECT CODEQUIPO FROM EQUIPOS WHERE UPPER(NOMBRE) = UPPER('"&amp;A142&amp;"')"</f>
        <v>SELECT CODEQUIPO FROM EQUIPOS WHERE UPPER(NOMBRE) = UPPER('Villarreal CF')</v>
      </c>
      <c r="F142" s="62" t="str">
        <f t="shared" si="18"/>
        <v>SELECT CODEQUIPO FROM EQUIPOS WHERE UPPER(NOMBRE) = UPPER('Real Sociedad')</v>
      </c>
      <c r="G142" s="63">
        <v>1.0</v>
      </c>
      <c r="H142" s="61">
        <v>1.0</v>
      </c>
      <c r="I142" s="62" t="str">
        <f t="shared" si="6"/>
        <v>SELECT CODESTADIO FROM ESTADIOS WHERE CODEQUIPO=(SELECT CODEQUIPO FROM EQUIPOS WHERE UPPER(NOMBRE) = UPPER('Villarreal CF'))</v>
      </c>
      <c r="J142" s="19" t="str">
        <f t="shared" si="7"/>
        <v>INSERT INTO PARTIDOS (CODPARTIDO,CODTEMPORADA,CODEQUIPO_LOCAL,CODEQUIPO_VISITANTE,GOLES_EQUIPO_LOCAL,GOLES_EQUIPO_VISITANTE,CODESTADIO) VALUES (14,'20/34',(SELECT CODEQUIPO FROM EQUIPOS WHERE UPPER(NOMBRE) = UPPER('Villarreal CF')),(SELECT CODEQUIPO FROM EQUIPOS WHERE UPPER(NOMBRE) = UPPER('Real Sociedad')),1,1,(SELECT CODESTADIO FROM ESTADIOS WHERE CODEQUIPO=(SELECT CODEQUIPO FROM EQUIPOS WHERE UPPER(NOMBRE) = UPPER('Villarreal CF'))));</v>
      </c>
      <c r="K142" s="64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60" t="s">
        <v>66</v>
      </c>
      <c r="B143" s="60" t="s">
        <v>21</v>
      </c>
      <c r="C143" s="61">
        <v>15.0</v>
      </c>
      <c r="D143" s="61" t="s">
        <v>210</v>
      </c>
      <c r="E143" s="62" t="str">
        <f t="shared" ref="E143:F143" si="19">"SELECT CODEQUIPO FROM EQUIPOS WHERE UPPER(NOMBRE) = UPPER('"&amp;A143&amp;"')"</f>
        <v>SELECT CODEQUIPO FROM EQUIPOS WHERE UPPER(NOMBRE) = UPPER('Elche CF')</v>
      </c>
      <c r="F143" s="62" t="str">
        <f t="shared" si="19"/>
        <v>SELECT CODEQUIPO FROM EQUIPOS WHERE UPPER(NOMBRE) = UPPER('Villarreal CF')</v>
      </c>
      <c r="G143" s="65">
        <v>2.0</v>
      </c>
      <c r="H143" s="61">
        <v>2.0</v>
      </c>
      <c r="I143" s="62" t="str">
        <f t="shared" si="6"/>
        <v>SELECT CODESTADIO FROM ESTADIOS WHERE CODEQUIPO=(SELECT CODEQUIPO FROM EQUIPOS WHERE UPPER(NOMBRE) = UPPER('Elche CF'))</v>
      </c>
      <c r="J143" s="19" t="str">
        <f t="shared" si="7"/>
        <v>INSERT INTO PARTIDOS (CODPARTIDO,CODTEMPORADA,CODEQUIPO_LOCAL,CODEQUIPO_VISITANTE,GOLES_EQUIPO_LOCAL,GOLES_EQUIPO_VISITANTE,CODESTADIO) VALUES (15,'20/35',(SELECT CODEQUIPO FROM EQUIPOS WHERE UPPER(NOMBRE) = UPPER('Elche CF')),(SELECT CODEQUIPO FROM EQUIPOS WHERE UPPER(NOMBRE) = UPPER('Villarreal CF')),2,2,(SELECT CODESTADIO FROM ESTADIOS WHERE CODEQUIPO=(SELECT CODEQUIPO FROM EQUIPOS WHERE UPPER(NOMBRE) = UPPER('Elche CF'))));</v>
      </c>
      <c r="K143" s="6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60" t="s">
        <v>21</v>
      </c>
      <c r="B144" s="60" t="s">
        <v>24</v>
      </c>
      <c r="C144" s="61">
        <v>16.0</v>
      </c>
      <c r="D144" s="61" t="s">
        <v>211</v>
      </c>
      <c r="E144" s="62" t="str">
        <f t="shared" ref="E144:F144" si="20">"SELECT CODEQUIPO FROM EQUIPOS WHERE UPPER(NOMBRE) = UPPER('"&amp;A144&amp;"')"</f>
        <v>SELECT CODEQUIPO FROM EQUIPOS WHERE UPPER(NOMBRE) = UPPER('Villarreal CF')</v>
      </c>
      <c r="F144" s="62" t="str">
        <f t="shared" si="20"/>
        <v>SELECT CODEQUIPO FROM EQUIPOS WHERE UPPER(NOMBRE) = UPPER('Real Betis Balompié')</v>
      </c>
      <c r="G144" s="63">
        <v>1.0</v>
      </c>
      <c r="H144" s="61">
        <v>2.0</v>
      </c>
      <c r="I144" s="62" t="str">
        <f t="shared" si="6"/>
        <v>SELECT CODESTADIO FROM ESTADIOS WHERE CODEQUIPO=(SELECT CODEQUIPO FROM EQUIPOS WHERE UPPER(NOMBRE) = UPPER('Villarreal CF'))</v>
      </c>
      <c r="J144" s="19" t="str">
        <f t="shared" si="7"/>
        <v>INSERT INTO PARTIDOS (CODPARTIDO,CODTEMPORADA,CODEQUIPO_LOCAL,CODEQUIPO_VISITANTE,GOLES_EQUIPO_LOCAL,GOLES_EQUIPO_VISITANTE,CODESTADIO) VALUES (16,'20/36',(SELECT CODEQUIPO FROM EQUIPOS WHERE UPPER(NOMBRE) = UPPER('Villarreal CF')),(SELECT CODEQUIPO FROM EQUIPOS WHERE UPPER(NOMBRE) = UPPER('Real Betis Balompié')),1,2,(SELECT CODESTADIO FROM ESTADIOS WHERE CODEQUIPO=(SELECT CODEQUIPO FROM EQUIPOS WHERE UPPER(NOMBRE) = UPPER('Villarreal CF'))));</v>
      </c>
      <c r="K144" s="6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60" t="s">
        <v>33</v>
      </c>
      <c r="B145" s="60" t="s">
        <v>21</v>
      </c>
      <c r="C145" s="61">
        <v>17.0</v>
      </c>
      <c r="D145" s="61" t="s">
        <v>212</v>
      </c>
      <c r="E145" s="62" t="str">
        <f t="shared" ref="E145:F145" si="21">"SELECT CODEQUIPO FROM EQUIPOS WHERE UPPER(NOMBRE) = UPPER('"&amp;A145&amp;"')"</f>
        <v>SELECT CODEQUIPO FROM EQUIPOS WHERE UPPER(NOMBRE) = UPPER('Athletic Club')</v>
      </c>
      <c r="F145" s="62" t="str">
        <f t="shared" si="21"/>
        <v>SELECT CODEQUIPO FROM EQUIPOS WHERE UPPER(NOMBRE) = UPPER('Villarreal CF')</v>
      </c>
      <c r="G145" s="65">
        <v>1.0</v>
      </c>
      <c r="H145" s="61">
        <v>1.0</v>
      </c>
      <c r="I145" s="62" t="str">
        <f t="shared" si="6"/>
        <v>SELECT CODESTADIO FROM ESTADIOS WHERE CODEQUIPO=(SELECT CODEQUIPO FROM EQUIPOS WHERE UPPER(NOMBRE) = UPPER('Athletic Club'))</v>
      </c>
      <c r="J145" s="19" t="str">
        <f t="shared" si="7"/>
        <v>INSERT INTO PARTIDOS (CODPARTIDO,CODTEMPORADA,CODEQUIPO_LOCAL,CODEQUIPO_VISITANTE,GOLES_EQUIPO_LOCAL,GOLES_EQUIPO_VISITANTE,CODESTADIO) VALUES (17,'20/37',(SELECT CODEQUIPO FROM EQUIPOS WHERE UPPER(NOMBRE) = UPPER('Athletic Club')),(SELECT CODEQUIPO FROM EQUIPOS WHERE UPPER(NOMBRE) = UPPER('Villarreal CF')),1,1,(SELECT CODESTADIO FROM ESTADIOS WHERE CODEQUIPO=(SELECT CODEQUIPO FROM EQUIPOS WHERE UPPER(NOMBRE) = UPPER('Athletic Club'))));</v>
      </c>
      <c r="K145" s="67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60" t="s">
        <v>21</v>
      </c>
      <c r="B146" s="60" t="s">
        <v>15</v>
      </c>
      <c r="C146" s="61">
        <v>18.0</v>
      </c>
      <c r="D146" s="61" t="s">
        <v>213</v>
      </c>
      <c r="E146" s="62" t="str">
        <f t="shared" ref="E146:F146" si="22">"SELECT CODEQUIPO FROM EQUIPOS WHERE UPPER(NOMBRE) = UPPER('"&amp;A146&amp;"')"</f>
        <v>SELECT CODEQUIPO FROM EQUIPOS WHERE UPPER(NOMBRE) = UPPER('Villarreal CF')</v>
      </c>
      <c r="F146" s="62" t="str">
        <f t="shared" si="22"/>
        <v>SELECT CODEQUIPO FROM EQUIPOS WHERE UPPER(NOMBRE) = UPPER('Atlético de Madrid')</v>
      </c>
      <c r="G146" s="63">
        <v>0.0</v>
      </c>
      <c r="H146" s="61">
        <v>2.0</v>
      </c>
      <c r="I146" s="62" t="str">
        <f t="shared" si="6"/>
        <v>SELECT CODESTADIO FROM ESTADIOS WHERE CODEQUIPO=(SELECT CODEQUIPO FROM EQUIPOS WHERE UPPER(NOMBRE) = UPPER('Villarreal CF'))</v>
      </c>
      <c r="J146" s="19" t="str">
        <f t="shared" si="7"/>
        <v>INSERT INTO PARTIDOS (CODPARTIDO,CODTEMPORADA,CODEQUIPO_LOCAL,CODEQUIPO_VISITANTE,GOLES_EQUIPO_LOCAL,GOLES_EQUIPO_VISITANTE,CODESTADIO) VALUES (18,'20/38',(SELECT CODEQUIPO FROM EQUIPOS WHERE UPPER(NOMBRE) = UPPER('Villarreal CF')),(SELECT CODEQUIPO FROM EQUIPOS WHERE UPPER(NOMBRE) = UPPER('Atlético de Madrid')),0,2,(SELECT CODESTADIO FROM ESTADIOS WHERE CODEQUIPO=(SELECT CODEQUIPO FROM EQUIPOS WHERE UPPER(NOMBRE) = UPPER('Villarreal CF'))));</v>
      </c>
      <c r="K146" s="67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60" t="s">
        <v>27</v>
      </c>
      <c r="B147" s="60" t="s">
        <v>21</v>
      </c>
      <c r="C147" s="61">
        <v>19.0</v>
      </c>
      <c r="D147" s="61" t="s">
        <v>214</v>
      </c>
      <c r="E147" s="62" t="str">
        <f t="shared" ref="E147:F147" si="23">"SELECT CODEQUIPO FROM EQUIPOS WHERE UPPER(NOMBRE) = UPPER('"&amp;A147&amp;"')"</f>
        <v>SELECT CODEQUIPO FROM EQUIPOS WHERE UPPER(NOMBRE) = UPPER('Valencia CF')</v>
      </c>
      <c r="F147" s="62" t="str">
        <f t="shared" si="23"/>
        <v>SELECT CODEQUIPO FROM EQUIPOS WHERE UPPER(NOMBRE) = UPPER('Villarreal CF')</v>
      </c>
      <c r="G147" s="65">
        <v>2.0</v>
      </c>
      <c r="H147" s="61">
        <v>1.0</v>
      </c>
      <c r="I147" s="62" t="str">
        <f t="shared" si="6"/>
        <v>SELECT CODESTADIO FROM ESTADIOS WHERE CODEQUIPO=(SELECT CODEQUIPO FROM EQUIPOS WHERE UPPER(NOMBRE) = UPPER('Valencia CF'))</v>
      </c>
      <c r="J147" s="19" t="str">
        <f t="shared" si="7"/>
        <v>INSERT INTO PARTIDOS (CODPARTIDO,CODTEMPORADA,CODEQUIPO_LOCAL,CODEQUIPO_VISITANTE,GOLES_EQUIPO_LOCAL,GOLES_EQUIPO_VISITANTE,CODESTADIO) VALUES (19,'20/39',(SELECT CODEQUIPO FROM EQUIPOS WHERE UPPER(NOMBRE) = UPPER('Valencia CF')),(SELECT CODEQUIPO FROM EQUIPOS WHERE UPPER(NOMBRE) = UPPER('Villarreal CF')),2,1,(SELECT CODESTADIO FROM ESTADIOS WHERE CODEQUIPO=(SELECT CODEQUIPO FROM EQUIPOS WHERE UPPER(NOMBRE) = UPPER('Valencia CF'))));</v>
      </c>
      <c r="K147" s="67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60" t="s">
        <v>21</v>
      </c>
      <c r="B148" s="60" t="s">
        <v>59</v>
      </c>
      <c r="C148" s="61">
        <v>20.0</v>
      </c>
      <c r="D148" s="61" t="s">
        <v>215</v>
      </c>
      <c r="E148" s="62" t="str">
        <f t="shared" ref="E148:F148" si="24">"SELECT CODEQUIPO FROM EQUIPOS WHERE UPPER(NOMBRE) = UPPER('"&amp;A148&amp;"')"</f>
        <v>SELECT CODEQUIPO FROM EQUIPOS WHERE UPPER(NOMBRE) = UPPER('Villarreal CF')</v>
      </c>
      <c r="F148" s="62" t="str">
        <f t="shared" si="24"/>
        <v>SELECT CODEQUIPO FROM EQUIPOS WHERE UPPER(NOMBRE) = UPPER('Cádiz CF')</v>
      </c>
      <c r="G148" s="63">
        <v>2.0</v>
      </c>
      <c r="H148" s="61">
        <v>1.0</v>
      </c>
      <c r="I148" s="62" t="str">
        <f t="shared" si="6"/>
        <v>SELECT CODESTADIO FROM ESTADIOS WHERE CODEQUIPO=(SELECT CODEQUIPO FROM EQUIPOS WHERE UPPER(NOMBRE) = UPPER('Villarreal CF'))</v>
      </c>
      <c r="J148" s="19" t="str">
        <f t="shared" si="7"/>
        <v>INSERT INTO PARTIDOS (CODPARTIDO,CODTEMPORADA,CODEQUIPO_LOCAL,CODEQUIPO_VISITANTE,GOLES_EQUIPO_LOCAL,GOLES_EQUIPO_VISITANTE,CODESTADIO) VALUES (20,'20/40',(SELECT CODEQUIPO FROM EQUIPOS WHERE UPPER(NOMBRE) = UPPER('Villarreal CF')),(SELECT CODEQUIPO FROM EQUIPOS WHERE UPPER(NOMBRE) = UPPER('Cádiz CF')),2,1,(SELECT CODESTADIO FROM ESTADIOS WHERE CODEQUIPO=(SELECT CODEQUIPO FROM EQUIPOS WHERE UPPER(NOMBRE) = UPPER('Villarreal CF'))));</v>
      </c>
      <c r="K148" s="67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60" t="s">
        <v>21</v>
      </c>
      <c r="B149" s="60" t="s">
        <v>40</v>
      </c>
      <c r="C149" s="61">
        <v>21.0</v>
      </c>
      <c r="D149" s="61" t="s">
        <v>216</v>
      </c>
      <c r="E149" s="62" t="str">
        <f t="shared" ref="E149:F149" si="25">"SELECT CODEQUIPO FROM EQUIPOS WHERE UPPER(NOMBRE) = UPPER('"&amp;A149&amp;"')"</f>
        <v>SELECT CODEQUIPO FROM EQUIPOS WHERE UPPER(NOMBRE) = UPPER('Villarreal CF')</v>
      </c>
      <c r="F149" s="62" t="str">
        <f t="shared" si="25"/>
        <v>SELECT CODEQUIPO FROM EQUIPOS WHERE UPPER(NOMBRE) = UPPER('CA Osasuna')</v>
      </c>
      <c r="G149" s="65">
        <v>1.0</v>
      </c>
      <c r="H149" s="61">
        <v>2.0</v>
      </c>
      <c r="I149" s="62" t="str">
        <f t="shared" si="6"/>
        <v>SELECT CODESTADIO FROM ESTADIOS WHERE CODEQUIPO=(SELECT CODEQUIPO FROM EQUIPOS WHERE UPPER(NOMBRE) = UPPER('Villarreal CF'))</v>
      </c>
      <c r="J149" s="19" t="str">
        <f t="shared" si="7"/>
        <v>INSERT INTO PARTIDOS (CODPARTIDO,CODTEMPORADA,CODEQUIPO_LOCAL,CODEQUIPO_VISITANTE,GOLES_EQUIPO_LOCAL,GOLES_EQUIPO_VISITANTE,CODESTADIO) VALUES (21,'20/41',(SELECT CODEQUIPO FROM EQUIPOS WHERE UPPER(NOMBRE) = UPPER('Villarreal CF')),(SELECT CODEQUIPO FROM EQUIPOS WHERE UPPER(NOMBRE) = UPPER('CA Osasuna')),1,2,(SELECT CODESTADIO FROM ESTADIOS WHERE CODEQUIPO=(SELECT CODEQUIPO FROM EQUIPOS WHERE UPPER(NOMBRE) = UPPER('Villarreal CF'))));</v>
      </c>
      <c r="K149" s="64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60" t="s">
        <v>21</v>
      </c>
      <c r="B150" s="60" t="s">
        <v>11</v>
      </c>
      <c r="C150" s="61">
        <v>22.0</v>
      </c>
      <c r="D150" s="61" t="s">
        <v>217</v>
      </c>
      <c r="E150" s="62" t="str">
        <f t="shared" ref="E150:F150" si="26">"SELECT CODEQUIPO FROM EQUIPOS WHERE UPPER(NOMBRE) = UPPER('"&amp;A150&amp;"')"</f>
        <v>SELECT CODEQUIPO FROM EQUIPOS WHERE UPPER(NOMBRE) = UPPER('Villarreal CF')</v>
      </c>
      <c r="F150" s="62" t="str">
        <f t="shared" si="26"/>
        <v>SELECT CODEQUIPO FROM EQUIPOS WHERE UPPER(NOMBRE) = UPPER('FC Barcelona')</v>
      </c>
      <c r="G150" s="63">
        <v>1.0</v>
      </c>
      <c r="H150" s="61">
        <v>2.0</v>
      </c>
      <c r="I150" s="62" t="str">
        <f t="shared" si="6"/>
        <v>SELECT CODESTADIO FROM ESTADIOS WHERE CODEQUIPO=(SELECT CODEQUIPO FROM EQUIPOS WHERE UPPER(NOMBRE) = UPPER('Villarreal CF'))</v>
      </c>
      <c r="J150" s="19" t="str">
        <f t="shared" si="7"/>
        <v>INSERT INTO PARTIDOS (CODPARTIDO,CODTEMPORADA,CODEQUIPO_LOCAL,CODEQUIPO_VISITANTE,GOLES_EQUIPO_LOCAL,GOLES_EQUIPO_VISITANTE,CODESTADIO) VALUES (22,'20/42',(SELECT CODEQUIPO FROM EQUIPOS WHERE UPPER(NOMBRE) = UPPER('Villarreal CF')),(SELECT CODEQUIPO FROM EQUIPOS WHERE UPPER(NOMBRE) = UPPER('FC Barcelona')),1,2,(SELECT CODESTADIO FROM ESTADIOS WHERE CODEQUIPO=(SELECT CODEQUIPO FROM EQUIPOS WHERE UPPER(NOMBRE) = UPPER('Villarreal CF'))));</v>
      </c>
      <c r="K150" s="67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60" t="s">
        <v>21</v>
      </c>
      <c r="B151" s="60" t="s">
        <v>37</v>
      </c>
      <c r="C151" s="61">
        <v>23.0</v>
      </c>
      <c r="D151" s="61" t="s">
        <v>218</v>
      </c>
      <c r="E151" s="62" t="str">
        <f t="shared" ref="E151:F151" si="27">"SELECT CODEQUIPO FROM EQUIPOS WHERE UPPER(NOMBRE) = UPPER('"&amp;A151&amp;"')"</f>
        <v>SELECT CODEQUIPO FROM EQUIPOS WHERE UPPER(NOMBRE) = UPPER('Villarreal CF')</v>
      </c>
      <c r="F151" s="62" t="str">
        <f t="shared" si="27"/>
        <v>SELECT CODEQUIPO FROM EQUIPOS WHERE UPPER(NOMBRE) = UPPER('Getafe CF')</v>
      </c>
      <c r="G151" s="65">
        <v>1.0</v>
      </c>
      <c r="H151" s="61">
        <v>0.0</v>
      </c>
      <c r="I151" s="62" t="str">
        <f t="shared" si="6"/>
        <v>SELECT CODESTADIO FROM ESTADIOS WHERE CODEQUIPO=(SELECT CODEQUIPO FROM EQUIPOS WHERE UPPER(NOMBRE) = UPPER('Villarreal CF'))</v>
      </c>
      <c r="J151" s="19" t="str">
        <f t="shared" si="7"/>
        <v>INSERT INTO PARTIDOS (CODPARTIDO,CODTEMPORADA,CODEQUIPO_LOCAL,CODEQUIPO_VISITANTE,GOLES_EQUIPO_LOCAL,GOLES_EQUIPO_VISITANTE,CODESTADIO) VALUES (23,'20/43',(SELECT CODEQUIPO FROM EQUIPOS WHERE UPPER(NOMBRE) = UPPER('Villarreal CF')),(SELECT CODEQUIPO FROM EQUIPOS WHERE UPPER(NOMBRE) = UPPER('Getafe CF')),1,0,(SELECT CODESTADIO FROM ESTADIOS WHERE CODEQUIPO=(SELECT CODEQUIPO FROM EQUIPOS WHERE UPPER(NOMBRE) = UPPER('Villarreal CF'))));</v>
      </c>
      <c r="K151" s="64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60" t="s">
        <v>21</v>
      </c>
      <c r="B152" s="60" t="s">
        <v>30</v>
      </c>
      <c r="C152" s="61">
        <v>25.0</v>
      </c>
      <c r="D152" s="61" t="s">
        <v>219</v>
      </c>
      <c r="E152" s="62" t="str">
        <f t="shared" ref="E152:F152" si="28">"SELECT CODEQUIPO FROM EQUIPOS WHERE UPPER(NOMBRE) = UPPER('"&amp;A152&amp;"')"</f>
        <v>SELECT CODEQUIPO FROM EQUIPOS WHERE UPPER(NOMBRE) = UPPER('Villarreal CF')</v>
      </c>
      <c r="F152" s="62" t="str">
        <f t="shared" si="28"/>
        <v>SELECT CODEQUIPO FROM EQUIPOS WHERE UPPER(NOMBRE) = UPPER('Sevilla FC')</v>
      </c>
      <c r="G152" s="63">
        <v>4.0</v>
      </c>
      <c r="H152" s="61">
        <v>0.0</v>
      </c>
      <c r="I152" s="62" t="str">
        <f t="shared" si="6"/>
        <v>SELECT CODESTADIO FROM ESTADIOS WHERE CODEQUIPO=(SELECT CODEQUIPO FROM EQUIPOS WHERE UPPER(NOMBRE) = UPPER('Villarreal CF'))</v>
      </c>
      <c r="J152" s="19" t="str">
        <f t="shared" si="7"/>
        <v>INSERT INTO PARTIDOS (CODPARTIDO,CODTEMPORADA,CODEQUIPO_LOCAL,CODEQUIPO_VISITANTE,GOLES_EQUIPO_LOCAL,GOLES_EQUIPO_VISITANTE,CODESTADIO) VALUES (25,'20/45',(SELECT CODEQUIPO FROM EQUIPOS WHERE UPPER(NOMBRE) = UPPER('Villarreal CF')),(SELECT CODEQUIPO FROM EQUIPOS WHERE UPPER(NOMBRE) = UPPER('Sevilla FC')),4,0,(SELECT CODESTADIO FROM ESTADIOS WHERE CODEQUIPO=(SELECT CODEQUIPO FROM EQUIPOS WHERE UPPER(NOMBRE) = UPPER('Villarreal CF'))));</v>
      </c>
      <c r="K152" s="64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60" t="s">
        <v>8</v>
      </c>
      <c r="B153" s="60" t="s">
        <v>21</v>
      </c>
      <c r="C153" s="61">
        <v>26.0</v>
      </c>
      <c r="D153" s="61" t="s">
        <v>220</v>
      </c>
      <c r="E153" s="62" t="str">
        <f t="shared" ref="E153:F153" si="29">"SELECT CODEQUIPO FROM EQUIPOS WHERE UPPER(NOMBRE) = UPPER('"&amp;A153&amp;"')"</f>
        <v>SELECT CODEQUIPO FROM EQUIPOS WHERE UPPER(NOMBRE) = UPPER('Real Madrid CF')</v>
      </c>
      <c r="F153" s="62" t="str">
        <f t="shared" si="29"/>
        <v>SELECT CODEQUIPO FROM EQUIPOS WHERE UPPER(NOMBRE) = UPPER('Villarreal CF')</v>
      </c>
      <c r="G153" s="63">
        <v>2.0</v>
      </c>
      <c r="H153" s="61">
        <v>1.0</v>
      </c>
      <c r="I153" s="62" t="str">
        <f t="shared" si="6"/>
        <v>SELECT CODESTADIO FROM ESTADIOS WHERE CODEQUIPO=(SELECT CODEQUIPO FROM EQUIPOS WHERE UPPER(NOMBRE) = UPPER('Real Madrid CF'))</v>
      </c>
      <c r="J153" s="19" t="str">
        <f t="shared" si="7"/>
        <v>INSERT INTO PARTIDOS (CODPARTIDO,CODTEMPORADA,CODEQUIPO_LOCAL,CODEQUIPO_VISITANTE,GOLES_EQUIPO_LOCAL,GOLES_EQUIPO_VISITANTE,CODESTADIO) VALUES (26,'20/46',(SELECT CODEQUIPO FROM EQUIPOS WHERE UPPER(NOMBRE) = UPPER('Real Madrid CF')),(SELECT CODEQUIPO FROM EQUIPOS WHERE UPPER(NOMBRE) = UPPER('Villarreal CF')),2,1,(SELECT CODESTADIO FROM ESTADIOS WHERE CODEQUIPO=(SELECT CODEQUIPO FROM EQUIPOS WHERE UPPER(NOMBRE) = UPPER('Real Madrid CF'))));</v>
      </c>
      <c r="K153" s="6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68"/>
      <c r="B154" s="68"/>
      <c r="C154" s="69"/>
      <c r="D154" s="70"/>
      <c r="E154" s="71"/>
      <c r="F154" s="70"/>
      <c r="G154" s="71"/>
      <c r="H154" s="72"/>
      <c r="I154" s="73"/>
      <c r="J154" s="74"/>
      <c r="K154" s="75"/>
    </row>
    <row r="155" ht="15.75" customHeight="1">
      <c r="A155" s="55"/>
      <c r="B155" s="55"/>
      <c r="C155" s="76"/>
      <c r="D155" s="77"/>
      <c r="E155" s="49"/>
      <c r="F155" s="48"/>
      <c r="G155" s="49"/>
      <c r="H155" s="51"/>
      <c r="I155" s="73"/>
      <c r="J155" s="78"/>
      <c r="K155" s="79"/>
    </row>
    <row r="156" ht="15.75" customHeight="1">
      <c r="A156" s="80"/>
      <c r="B156" s="80"/>
      <c r="C156" s="81"/>
      <c r="D156" s="82"/>
      <c r="E156" s="49"/>
      <c r="F156" s="48"/>
      <c r="G156" s="50"/>
      <c r="H156" s="51"/>
      <c r="I156" s="73"/>
      <c r="J156" s="78"/>
      <c r="K156" s="83"/>
    </row>
    <row r="157" ht="15.75" customHeight="1">
      <c r="A157" s="84" t="s">
        <v>221</v>
      </c>
      <c r="B157" s="85"/>
      <c r="C157" s="81"/>
      <c r="D157" s="82"/>
      <c r="E157" s="50"/>
      <c r="F157" s="48"/>
      <c r="G157" s="49"/>
      <c r="H157" s="51"/>
      <c r="I157" s="73"/>
      <c r="J157" s="78"/>
      <c r="K157" s="79"/>
    </row>
    <row r="158" ht="15.75" customHeight="1">
      <c r="A158" s="85"/>
      <c r="B158" s="85"/>
      <c r="C158" s="81"/>
      <c r="D158" s="82"/>
      <c r="E158" s="50"/>
      <c r="F158" s="48"/>
      <c r="G158" s="49"/>
      <c r="H158" s="51"/>
      <c r="I158" s="73"/>
      <c r="J158" s="78"/>
      <c r="K158" s="79"/>
    </row>
    <row r="159" ht="15.75" customHeight="1">
      <c r="A159" s="86" t="s">
        <v>191</v>
      </c>
      <c r="B159" s="87" t="s">
        <v>91</v>
      </c>
      <c r="C159" s="61" t="s">
        <v>222</v>
      </c>
      <c r="D159" s="61" t="s">
        <v>223</v>
      </c>
      <c r="E159" s="50"/>
      <c r="F159" s="48"/>
      <c r="G159" s="49"/>
      <c r="H159" s="51"/>
      <c r="I159" s="73"/>
      <c r="J159" s="78"/>
      <c r="K159" s="83"/>
    </row>
    <row r="160" ht="15.75" customHeight="1">
      <c r="A160" s="61">
        <v>3.0</v>
      </c>
      <c r="B160" s="87" t="s">
        <v>126</v>
      </c>
      <c r="C160" s="61">
        <v>23.0</v>
      </c>
      <c r="D160" s="61"/>
      <c r="E160" s="88" t="str">
        <f t="shared" ref="E160:E188" si="30">"INSERT INTO GOLEADORES (CODPARTIDO,CODJUGADOR,MIN_GOL,OBSERVACION) VALUES ("&amp;A160&amp;",(SELECT CODJUGADOR FROM JUGADORES WHERE UPPER(NOMBRE) = UPPER('"&amp;B160&amp;"')),"&amp;C160&amp;",'"&amp;D160&amp;"');"</f>
        <v>INSERT INTO GOLEADORES (CODPARTIDO,CODJUGADOR,MIN_GOL,OBSERVACION) VALUES (3,(SELECT CODJUGADOR FROM JUGADORES WHERE UPPER(NOMBRE) = UPPER('Paco Alcácer')),23,'');</v>
      </c>
      <c r="F160" s="89"/>
      <c r="G160" s="90"/>
      <c r="H160" s="51"/>
      <c r="I160" s="73"/>
      <c r="J160" s="78"/>
      <c r="K160" s="83"/>
    </row>
    <row r="161" ht="15.75" customHeight="1">
      <c r="A161" s="61">
        <v>3.0</v>
      </c>
      <c r="B161" s="87" t="s">
        <v>102</v>
      </c>
      <c r="C161" s="61">
        <v>61.0</v>
      </c>
      <c r="D161" s="91"/>
      <c r="E161" s="88" t="str">
        <f t="shared" si="30"/>
        <v>INSERT INTO GOLEADORES (CODPARTIDO,CODJUGADOR,MIN_GOL,OBSERVACION) VALUES (3,(SELECT CODJUGADOR FROM JUGADORES WHERE UPPER(NOMBRE) = UPPER('Alfonso Pedraza')),61,'');</v>
      </c>
      <c r="F161" s="89"/>
      <c r="G161" s="90"/>
      <c r="H161" s="51"/>
      <c r="I161" s="73"/>
      <c r="J161" s="78"/>
      <c r="K161" s="79"/>
    </row>
    <row r="162" ht="15.75" customHeight="1">
      <c r="A162" s="61">
        <v>5.0</v>
      </c>
      <c r="B162" s="92" t="s">
        <v>126</v>
      </c>
      <c r="C162" s="61">
        <v>12.0</v>
      </c>
      <c r="D162" s="91"/>
      <c r="E162" s="88" t="str">
        <f t="shared" si="30"/>
        <v>INSERT INTO GOLEADORES (CODPARTIDO,CODJUGADOR,MIN_GOL,OBSERVACION) VALUES (5,(SELECT CODJUGADOR FROM JUGADORES WHERE UPPER(NOMBRE) = UPPER('Paco Alcácer')),12,'');</v>
      </c>
      <c r="F162" s="89"/>
      <c r="G162" s="90"/>
      <c r="H162" s="51"/>
      <c r="I162" s="73"/>
      <c r="J162" s="53"/>
      <c r="K162" s="83"/>
    </row>
    <row r="163" ht="15.75" customHeight="1">
      <c r="A163" s="61">
        <v>5.0</v>
      </c>
      <c r="B163" s="87" t="s">
        <v>114</v>
      </c>
      <c r="C163" s="61">
        <v>22.0</v>
      </c>
      <c r="D163" s="91"/>
      <c r="E163" s="88" t="str">
        <f t="shared" si="30"/>
        <v>INSERT INTO GOLEADORES (CODPARTIDO,CODJUGADOR,MIN_GOL,OBSERVACION) VALUES (5,(SELECT CODJUGADOR FROM JUGADORES WHERE UPPER(NOMBRE) = UPPER('Manu Trigueros')),22,'');</v>
      </c>
      <c r="F163" s="89"/>
      <c r="G163" s="90"/>
      <c r="H163" s="93"/>
      <c r="I163" s="73"/>
      <c r="J163" s="78"/>
      <c r="K163" s="79"/>
    </row>
    <row r="164" ht="15.75" customHeight="1">
      <c r="A164" s="61">
        <v>5.0</v>
      </c>
      <c r="B164" s="94" t="s">
        <v>125</v>
      </c>
      <c r="C164" s="61">
        <v>47.0</v>
      </c>
      <c r="D164" s="91"/>
      <c r="E164" s="88" t="str">
        <f t="shared" si="30"/>
        <v>INSERT INTO GOLEADORES (CODPARTIDO,CODJUGADOR,MIN_GOL,OBSERVACION) VALUES (5,(SELECT CODJUGADOR FROM JUGADORES WHERE UPPER(NOMBRE) = UPPER('Gerard Moreno')),47,'');</v>
      </c>
      <c r="F164" s="89"/>
      <c r="G164" s="90"/>
      <c r="H164" s="51"/>
      <c r="I164" s="73"/>
      <c r="J164" s="95"/>
      <c r="K164" s="79"/>
    </row>
    <row r="165" ht="15.75" customHeight="1">
      <c r="A165" s="61">
        <v>6.0</v>
      </c>
      <c r="B165" s="86" t="s">
        <v>125</v>
      </c>
      <c r="C165" s="61">
        <v>44.0</v>
      </c>
      <c r="D165" s="91"/>
      <c r="E165" s="88" t="str">
        <f t="shared" si="30"/>
        <v>INSERT INTO GOLEADORES (CODPARTIDO,CODJUGADOR,MIN_GOL,OBSERVACION) VALUES (6,(SELECT CODJUGADOR FROM JUGADORES WHERE UPPER(NOMBRE) = UPPER('Gerard Moreno')),44,'');</v>
      </c>
      <c r="F165" s="89"/>
      <c r="G165" s="90"/>
      <c r="H165" s="51"/>
      <c r="I165" s="73"/>
      <c r="J165" s="53"/>
      <c r="K165" s="83"/>
    </row>
    <row r="166" ht="15.75" customHeight="1">
      <c r="A166" s="61">
        <v>7.0</v>
      </c>
      <c r="B166" s="94" t="s">
        <v>125</v>
      </c>
      <c r="C166" s="61">
        <v>89.0</v>
      </c>
      <c r="D166" s="96"/>
      <c r="E166" s="88" t="str">
        <f t="shared" si="30"/>
        <v>INSERT INTO GOLEADORES (CODPARTIDO,CODJUGADOR,MIN_GOL,OBSERVACION) VALUES (7,(SELECT CODJUGADOR FROM JUGADORES WHERE UPPER(NOMBRE) = UPPER('Gerard Moreno')),89,'');</v>
      </c>
      <c r="F166" s="89"/>
      <c r="G166" s="90"/>
      <c r="I166" s="73"/>
    </row>
    <row r="167" ht="15.75" customHeight="1">
      <c r="A167" s="61">
        <v>9.0</v>
      </c>
      <c r="B167" s="86" t="s">
        <v>126</v>
      </c>
      <c r="C167" s="97">
        <v>66.0</v>
      </c>
      <c r="D167" s="96"/>
      <c r="E167" s="88" t="str">
        <f t="shared" si="30"/>
        <v>INSERT INTO GOLEADORES (CODPARTIDO,CODJUGADOR,MIN_GOL,OBSERVACION) VALUES (9,(SELECT CODJUGADOR FROM JUGADORES WHERE UPPER(NOMBRE) = UPPER('Paco Alcácer')),66,'');</v>
      </c>
      <c r="F167" s="89"/>
      <c r="G167" s="90"/>
      <c r="I167" s="73"/>
    </row>
    <row r="168" ht="15.75" customHeight="1">
      <c r="A168" s="61">
        <v>10.0</v>
      </c>
      <c r="B168" s="98" t="s">
        <v>123</v>
      </c>
      <c r="C168" s="97">
        <v>78.0</v>
      </c>
      <c r="D168" s="96"/>
      <c r="E168" s="88" t="str">
        <f t="shared" si="30"/>
        <v>INSERT INTO GOLEADORES (CODPARTIDO,CODJUGADOR,MIN_GOL,OBSERVACION) VALUES (10,(SELECT CODJUGADOR FROM JUGADORES WHERE UPPER(NOMBRE) = UPPER('Yéremy Pino')),78,'');</v>
      </c>
      <c r="F168" s="89"/>
      <c r="G168" s="90"/>
      <c r="I168" s="73"/>
    </row>
    <row r="169" ht="15.75" customHeight="1">
      <c r="A169" s="61">
        <v>11.0</v>
      </c>
      <c r="B169" s="94" t="s">
        <v>125</v>
      </c>
      <c r="C169" s="97">
        <v>11.0</v>
      </c>
      <c r="D169" s="96"/>
      <c r="E169" s="88" t="str">
        <f t="shared" si="30"/>
        <v>INSERT INTO GOLEADORES (CODPARTIDO,CODJUGADOR,MIN_GOL,OBSERVACION) VALUES (11,(SELECT CODJUGADOR FROM JUGADORES WHERE UPPER(NOMBRE) = UPPER('Gerard Moreno')),11,'');</v>
      </c>
      <c r="F169" s="89"/>
      <c r="G169" s="90"/>
      <c r="I169" s="73"/>
    </row>
    <row r="170" ht="15.75" customHeight="1">
      <c r="A170" s="61">
        <v>11.0</v>
      </c>
      <c r="B170" s="94" t="s">
        <v>127</v>
      </c>
      <c r="C170" s="97">
        <v>17.0</v>
      </c>
      <c r="D170" s="96"/>
      <c r="E170" s="88" t="str">
        <f t="shared" si="30"/>
        <v>INSERT INTO GOLEADORES (CODPARTIDO,CODJUGADOR,MIN_GOL,OBSERVACION) VALUES (11,(SELECT CODJUGADOR FROM JUGADORES WHERE UPPER(NOMBRE) = UPPER('Fer Niño')),17,'');</v>
      </c>
      <c r="F170" s="89"/>
      <c r="G170" s="90"/>
      <c r="I170" s="73"/>
    </row>
    <row r="171" ht="15.75" customHeight="1">
      <c r="A171" s="61">
        <v>11.0</v>
      </c>
      <c r="B171" s="94" t="s">
        <v>125</v>
      </c>
      <c r="C171" s="97">
        <v>88.0</v>
      </c>
      <c r="D171" s="96"/>
      <c r="E171" s="88" t="str">
        <f t="shared" si="30"/>
        <v>INSERT INTO GOLEADORES (CODPARTIDO,CODJUGADOR,MIN_GOL,OBSERVACION) VALUES (11,(SELECT CODJUGADOR FROM JUGADORES WHERE UPPER(NOMBRE) = UPPER('Gerard Moreno')),88,'');</v>
      </c>
      <c r="F171" s="89"/>
      <c r="G171" s="90"/>
    </row>
    <row r="172" ht="15.75" customHeight="1">
      <c r="A172" s="61">
        <v>12.0</v>
      </c>
      <c r="B172" s="94" t="s">
        <v>123</v>
      </c>
      <c r="C172" s="97">
        <v>55.0</v>
      </c>
      <c r="D172" s="96"/>
      <c r="E172" s="88" t="str">
        <f t="shared" si="30"/>
        <v>INSERT INTO GOLEADORES (CODPARTIDO,CODJUGADOR,MIN_GOL,OBSERVACION) VALUES (12,(SELECT CODJUGADOR FROM JUGADORES WHERE UPPER(NOMBRE) = UPPER('Yéremy Pino')),55,'');</v>
      </c>
      <c r="F172" s="89"/>
      <c r="G172" s="90"/>
    </row>
    <row r="173" ht="15.75" customHeight="1">
      <c r="A173" s="61">
        <v>14.0</v>
      </c>
      <c r="B173" s="97" t="s">
        <v>115</v>
      </c>
      <c r="C173" s="97">
        <v>43.0</v>
      </c>
      <c r="D173" s="96"/>
      <c r="E173" s="88" t="str">
        <f t="shared" si="30"/>
        <v>INSERT INTO GOLEADORES (CODPARTIDO,CODJUGADOR,MIN_GOL,OBSERVACION) VALUES (14,(SELECT CODJUGADOR FROM JUGADORES WHERE UPPER(NOMBRE) = UPPER('Dani Parejo')),43,'');</v>
      </c>
      <c r="F173" s="89"/>
      <c r="G173" s="90"/>
    </row>
    <row r="174" ht="15.75" customHeight="1">
      <c r="A174" s="61">
        <v>15.0</v>
      </c>
      <c r="B174" s="94" t="s">
        <v>125</v>
      </c>
      <c r="C174" s="97">
        <v>20.0</v>
      </c>
      <c r="D174" s="96"/>
      <c r="E174" s="88" t="str">
        <f t="shared" si="30"/>
        <v>INSERT INTO GOLEADORES (CODPARTIDO,CODJUGADOR,MIN_GOL,OBSERVACION) VALUES (15,(SELECT CODJUGADOR FROM JUGADORES WHERE UPPER(NOMBRE) = UPPER('Gerard Moreno')),20,'');</v>
      </c>
      <c r="F174" s="89"/>
      <c r="G174" s="90"/>
    </row>
    <row r="175" ht="15.75" customHeight="1">
      <c r="A175" s="61">
        <v>15.0</v>
      </c>
      <c r="B175" s="94" t="s">
        <v>125</v>
      </c>
      <c r="C175" s="97">
        <v>71.0</v>
      </c>
      <c r="D175" s="96"/>
      <c r="E175" s="88" t="str">
        <f t="shared" si="30"/>
        <v>INSERT INTO GOLEADORES (CODPARTIDO,CODJUGADOR,MIN_GOL,OBSERVACION) VALUES (15,(SELECT CODJUGADOR FROM JUGADORES WHERE UPPER(NOMBRE) = UPPER('Gerard Moreno')),71,'');</v>
      </c>
      <c r="F175" s="89"/>
      <c r="G175" s="90"/>
    </row>
    <row r="176" ht="15.75" customHeight="1">
      <c r="A176" s="61">
        <v>16.0</v>
      </c>
      <c r="B176" s="94" t="s">
        <v>125</v>
      </c>
      <c r="C176" s="97">
        <v>63.0</v>
      </c>
      <c r="D176" s="96"/>
      <c r="E176" s="88" t="str">
        <f t="shared" si="30"/>
        <v>INSERT INTO GOLEADORES (CODPARTIDO,CODJUGADOR,MIN_GOL,OBSERVACION) VALUES (16,(SELECT CODJUGADOR FROM JUGADORES WHERE UPPER(NOMBRE) = UPPER('Gerard Moreno')),63,'');</v>
      </c>
      <c r="F176" s="89"/>
      <c r="G176" s="90"/>
    </row>
    <row r="177" ht="15.75" customHeight="1">
      <c r="A177" s="61">
        <v>17.0</v>
      </c>
      <c r="B177" s="94" t="s">
        <v>125</v>
      </c>
      <c r="C177" s="97">
        <v>34.0</v>
      </c>
      <c r="D177" s="96"/>
      <c r="E177" s="88" t="str">
        <f t="shared" si="30"/>
        <v>INSERT INTO GOLEADORES (CODPARTIDO,CODJUGADOR,MIN_GOL,OBSERVACION) VALUES (17,(SELECT CODJUGADOR FROM JUGADORES WHERE UPPER(NOMBRE) = UPPER('Gerard Moreno')),34,'');</v>
      </c>
      <c r="F177" s="89"/>
      <c r="G177" s="90"/>
    </row>
    <row r="178" ht="15.75" customHeight="1">
      <c r="A178" s="61">
        <v>19.0</v>
      </c>
      <c r="B178" s="94" t="s">
        <v>125</v>
      </c>
      <c r="C178" s="97">
        <v>23.0</v>
      </c>
      <c r="D178" s="96"/>
      <c r="E178" s="88" t="str">
        <f t="shared" si="30"/>
        <v>INSERT INTO GOLEADORES (CODPARTIDO,CODJUGADOR,MIN_GOL,OBSERVACION) VALUES (19,(SELECT CODJUGADOR FROM JUGADORES WHERE UPPER(NOMBRE) = UPPER('Gerard Moreno')),23,'');</v>
      </c>
      <c r="F178" s="89"/>
      <c r="G178" s="90"/>
    </row>
    <row r="179" ht="15.75" customHeight="1">
      <c r="A179" s="61">
        <v>20.0</v>
      </c>
      <c r="B179" s="94" t="s">
        <v>125</v>
      </c>
      <c r="C179" s="97">
        <v>5.0</v>
      </c>
      <c r="D179" s="96"/>
      <c r="E179" s="88" t="str">
        <f t="shared" si="30"/>
        <v>INSERT INTO GOLEADORES (CODPARTIDO,CODJUGADOR,MIN_GOL,OBSERVACION) VALUES (20,(SELECT CODJUGADOR FROM JUGADORES WHERE UPPER(NOMBRE) = UPPER('Gerard Moreno')),5,'');</v>
      </c>
      <c r="F179" s="89"/>
      <c r="G179" s="90"/>
    </row>
    <row r="180" ht="15.75" customHeight="1">
      <c r="A180" s="61">
        <v>20.0</v>
      </c>
      <c r="B180" s="94" t="s">
        <v>128</v>
      </c>
      <c r="C180" s="97">
        <v>80.0</v>
      </c>
      <c r="D180" s="96"/>
      <c r="E180" s="88" t="str">
        <f t="shared" si="30"/>
        <v>INSERT INTO GOLEADORES (CODPARTIDO,CODJUGADOR,MIN_GOL,OBSERVACION) VALUES (20,(SELECT CODJUGADOR FROM JUGADORES WHERE UPPER(NOMBRE) = UPPER('Carlos Bacca')),80,'');</v>
      </c>
      <c r="F180" s="89"/>
      <c r="G180" s="90"/>
    </row>
    <row r="181" ht="15.75" customHeight="1">
      <c r="A181" s="61">
        <v>21.0</v>
      </c>
      <c r="B181" s="94" t="s">
        <v>115</v>
      </c>
      <c r="C181" s="97">
        <v>89.0</v>
      </c>
      <c r="D181" s="96"/>
      <c r="E181" s="88" t="str">
        <f t="shared" si="30"/>
        <v>INSERT INTO GOLEADORES (CODPARTIDO,CODJUGADOR,MIN_GOL,OBSERVACION) VALUES (21,(SELECT CODJUGADOR FROM JUGADORES WHERE UPPER(NOMBRE) = UPPER('Dani Parejo')),89,'');</v>
      </c>
      <c r="F181" s="89"/>
      <c r="G181" s="90"/>
    </row>
    <row r="182" ht="15.75" customHeight="1">
      <c r="A182" s="61">
        <v>22.0</v>
      </c>
      <c r="B182" s="94" t="s">
        <v>121</v>
      </c>
      <c r="C182" s="97">
        <v>78.0</v>
      </c>
      <c r="D182" s="96"/>
      <c r="E182" s="88" t="str">
        <f t="shared" si="30"/>
        <v>INSERT INTO GOLEADORES (CODPARTIDO,CODJUGADOR,MIN_GOL,OBSERVACION) VALUES (22,(SELECT CODJUGADOR FROM JUGADORES WHERE UPPER(NOMBRE) = UPPER('Samuel Chukwueze')),78,'');</v>
      </c>
      <c r="F182" s="89"/>
      <c r="G182" s="90"/>
    </row>
    <row r="183" ht="15.75" customHeight="1">
      <c r="A183" s="61">
        <v>23.0</v>
      </c>
      <c r="B183" s="94" t="s">
        <v>123</v>
      </c>
      <c r="C183" s="97">
        <v>75.0</v>
      </c>
      <c r="D183" s="96"/>
      <c r="E183" s="88" t="str">
        <f t="shared" si="30"/>
        <v>INSERT INTO GOLEADORES (CODPARTIDO,CODJUGADOR,MIN_GOL,OBSERVACION) VALUES (23,(SELECT CODJUGADOR FROM JUGADORES WHERE UPPER(NOMBRE) = UPPER('Yéremy Pino')),75,'');</v>
      </c>
      <c r="F183" s="89"/>
      <c r="G183" s="90"/>
    </row>
    <row r="184" ht="15.75" customHeight="1">
      <c r="A184" s="61">
        <v>25.0</v>
      </c>
      <c r="B184" s="94" t="s">
        <v>128</v>
      </c>
      <c r="C184" s="97">
        <v>15.0</v>
      </c>
      <c r="D184" s="96"/>
      <c r="E184" s="88" t="str">
        <f t="shared" si="30"/>
        <v>INSERT INTO GOLEADORES (CODPARTIDO,CODJUGADOR,MIN_GOL,OBSERVACION) VALUES (25,(SELECT CODJUGADOR FROM JUGADORES WHERE UPPER(NOMBRE) = UPPER('Carlos Bacca')),15,'');</v>
      </c>
      <c r="F184" s="89"/>
      <c r="G184" s="90"/>
    </row>
    <row r="185" ht="15.75" customHeight="1">
      <c r="A185" s="61">
        <v>25.0</v>
      </c>
      <c r="B185" s="94" t="s">
        <v>128</v>
      </c>
      <c r="C185" s="97">
        <v>23.0</v>
      </c>
      <c r="D185" s="96"/>
      <c r="E185" s="88" t="str">
        <f t="shared" si="30"/>
        <v>INSERT INTO GOLEADORES (CODPARTIDO,CODJUGADOR,MIN_GOL,OBSERVACION) VALUES (25,(SELECT CODJUGADOR FROM JUGADORES WHERE UPPER(NOMBRE) = UPPER('Carlos Bacca')),23,'');</v>
      </c>
      <c r="F185" s="89"/>
      <c r="G185" s="90"/>
    </row>
    <row r="186" ht="15.75" customHeight="1">
      <c r="A186" s="61">
        <v>25.0</v>
      </c>
      <c r="B186" s="94" t="s">
        <v>128</v>
      </c>
      <c r="C186" s="97">
        <v>44.0</v>
      </c>
      <c r="D186" s="96"/>
      <c r="E186" s="88" t="str">
        <f t="shared" si="30"/>
        <v>INSERT INTO GOLEADORES (CODPARTIDO,CODJUGADOR,MIN_GOL,OBSERVACION) VALUES (25,(SELECT CODJUGADOR FROM JUGADORES WHERE UPPER(NOMBRE) = UPPER('Carlos Bacca')),44,'');</v>
      </c>
      <c r="F186" s="89"/>
      <c r="G186" s="90"/>
    </row>
    <row r="187" ht="15.75" customHeight="1">
      <c r="A187" s="61">
        <v>25.0</v>
      </c>
      <c r="B187" s="94" t="s">
        <v>125</v>
      </c>
      <c r="C187" s="97">
        <v>79.0</v>
      </c>
      <c r="D187" s="96"/>
      <c r="E187" s="88" t="str">
        <f t="shared" si="30"/>
        <v>INSERT INTO GOLEADORES (CODPARTIDO,CODJUGADOR,MIN_GOL,OBSERVACION) VALUES (25,(SELECT CODJUGADOR FROM JUGADORES WHERE UPPER(NOMBRE) = UPPER('Gerard Moreno')),79,'');</v>
      </c>
      <c r="F187" s="89"/>
      <c r="G187" s="90"/>
    </row>
    <row r="188" ht="15.75" customHeight="1">
      <c r="A188" s="61">
        <v>26.0</v>
      </c>
      <c r="B188" s="94" t="s">
        <v>123</v>
      </c>
      <c r="C188" s="97">
        <v>31.0</v>
      </c>
      <c r="D188" s="96"/>
      <c r="E188" s="88" t="str">
        <f t="shared" si="30"/>
        <v>INSERT INTO GOLEADORES (CODPARTIDO,CODJUGADOR,MIN_GOL,OBSERVACION) VALUES (26,(SELECT CODJUGADOR FROM JUGADORES WHERE UPPER(NOMBRE) = UPPER('Yéremy Pino')),31,'');</v>
      </c>
      <c r="F188" s="89"/>
      <c r="G188" s="90"/>
    </row>
    <row r="189" ht="15.75" customHeight="1">
      <c r="A189" s="39"/>
      <c r="B189" s="99"/>
      <c r="G189" s="13"/>
    </row>
    <row r="190" ht="15.75" customHeight="1">
      <c r="A190" s="37"/>
      <c r="B190" s="40"/>
      <c r="G190" s="13"/>
    </row>
    <row r="191" ht="15.75" customHeight="1">
      <c r="B191" s="38"/>
      <c r="G191" s="13"/>
    </row>
    <row r="192" ht="15.75" customHeight="1">
      <c r="A192" s="100"/>
      <c r="B192" s="85"/>
      <c r="C192" s="100"/>
      <c r="G192" s="13"/>
    </row>
    <row r="193" ht="15.75" customHeight="1">
      <c r="A193" s="101" t="s">
        <v>224</v>
      </c>
      <c r="B193" s="85"/>
      <c r="C193" s="100"/>
      <c r="G193" s="13"/>
    </row>
    <row r="194" ht="15.75" customHeight="1">
      <c r="A194" s="61" t="s">
        <v>192</v>
      </c>
      <c r="B194" s="86" t="s">
        <v>91</v>
      </c>
      <c r="C194" s="61" t="s">
        <v>1</v>
      </c>
      <c r="G194" s="13"/>
    </row>
    <row r="195" ht="15.75" customHeight="1">
      <c r="A195" s="61" t="s">
        <v>69</v>
      </c>
      <c r="B195" s="19" t="str">
        <f t="shared" ref="B195:B230" si="31">"SELECT CODJUGADOR FROM JUGADORES WHERE UPPER(NOMBRE)=UPPER('"&amp;B47&amp;"')"</f>
        <v>SELECT CODJUGADOR FROM JUGADORES WHERE UPPER(NOMBRE)=UPPER('Sergio Asenjo')</v>
      </c>
      <c r="C195" s="102" t="s">
        <v>225</v>
      </c>
      <c r="D195" s="103"/>
      <c r="E195" s="9" t="str">
        <f t="shared" ref="E195:E230" si="32">"INSERT INTO JUGADORES_EQUIPOS(CODTEMPORADA,CODJUGADOR,CODEQUIPO) VALUES('"&amp;A195&amp;"',("&amp;B195&amp;"),("&amp;C195&amp;"));"</f>
        <v>INSERT INTO JUGADORES_EQUIPOS(CODTEMPORADA,CODJUGADOR,CODEQUIPO) VALUES('20/21',(SELECT CODJUGADOR FROM JUGADORES WHERE UPPER(NOMBRE)=UPPER('Sergio Asenjo')),(SELECT CODEQUIPO FROM EQUIPOS WHERE UPPER(NOMBRE) = UPPER('VILLARREAL CF')));</v>
      </c>
    </row>
    <row r="196" ht="15.75" customHeight="1">
      <c r="A196" s="61" t="s">
        <v>69</v>
      </c>
      <c r="B196" s="19" t="str">
        <f t="shared" si="31"/>
        <v>SELECT CODJUGADOR FROM JUGADORES WHERE UPPER(NOMBRE)=UPPER('Gerónimo Rulli')</v>
      </c>
      <c r="C196" s="102" t="s">
        <v>225</v>
      </c>
      <c r="D196" s="103"/>
      <c r="E196" s="9" t="str">
        <f t="shared" si="32"/>
        <v>INSERT INTO JUGADORES_EQUIPOS(CODTEMPORADA,CODJUGADOR,CODEQUIPO) VALUES('20/21',(SELECT CODJUGADOR FROM JUGADORES WHERE UPPER(NOMBRE)=UPPER('Gerónimo Rulli')),(SELECT CODEQUIPO FROM EQUIPOS WHERE UPPER(NOMBRE) = UPPER('VILLARREAL CF')));</v>
      </c>
    </row>
    <row r="197" ht="15.75" customHeight="1">
      <c r="A197" s="61" t="s">
        <v>69</v>
      </c>
      <c r="B197" s="19" t="str">
        <f t="shared" si="31"/>
        <v>SELECT CODJUGADOR FROM JUGADORES WHERE UPPER(NOMBRE)=UPPER('Filip Jörgensen')</v>
      </c>
      <c r="C197" s="102" t="s">
        <v>225</v>
      </c>
      <c r="D197" s="103"/>
      <c r="E197" s="9" t="str">
        <f t="shared" si="32"/>
        <v>INSERT INTO JUGADORES_EQUIPOS(CODTEMPORADA,CODJUGADOR,CODEQUIPO) VALUES('20/21',(SELECT CODJUGADOR FROM JUGADORES WHERE UPPER(NOMBRE)=UPPER('Filip Jörgensen')),(SELECT CODEQUIPO FROM EQUIPOS WHERE UPPER(NOMBRE) = UPPER('VILLARREAL CF')));</v>
      </c>
    </row>
    <row r="198" ht="15.75" customHeight="1">
      <c r="A198" s="61" t="s">
        <v>69</v>
      </c>
      <c r="B198" s="19" t="str">
        <f t="shared" si="31"/>
        <v>SELECT CODJUGADOR FROM JUGADORES WHERE UPPER(NOMBRE)=UPPER('Iker Álvarez')</v>
      </c>
      <c r="C198" s="102" t="s">
        <v>225</v>
      </c>
      <c r="D198" s="103"/>
      <c r="E198" s="9" t="str">
        <f t="shared" si="32"/>
        <v>INSERT INTO JUGADORES_EQUIPOS(CODTEMPORADA,CODJUGADOR,CODEQUIPO) VALUES('20/21',(SELECT CODJUGADOR FROM JUGADORES WHERE UPPER(NOMBRE)=UPPER('Iker Álvarez')),(SELECT CODEQUIPO FROM EQUIPOS WHERE UPPER(NOMBRE) = UPPER('VILLARREAL CF')));</v>
      </c>
    </row>
    <row r="199" ht="15.75" customHeight="1">
      <c r="A199" s="61" t="s">
        <v>69</v>
      </c>
      <c r="B199" s="19" t="str">
        <f t="shared" si="31"/>
        <v>SELECT CODJUGADOR FROM JUGADORES WHERE UPPER(NOMBRE)=UPPER('Pau Torres')</v>
      </c>
      <c r="C199" s="102" t="s">
        <v>225</v>
      </c>
      <c r="D199" s="103"/>
      <c r="E199" s="9" t="str">
        <f t="shared" si="32"/>
        <v>INSERT INTO JUGADORES_EQUIPOS(CODTEMPORADA,CODJUGADOR,CODEQUIPO) VALUES('20/21',(SELECT CODJUGADOR FROM JUGADORES WHERE UPPER(NOMBRE)=UPPER('Pau Torres')),(SELECT CODEQUIPO FROM EQUIPOS WHERE UPPER(NOMBRE) = UPPER('VILLARREAL CF')));</v>
      </c>
    </row>
    <row r="200" ht="15.75" customHeight="1">
      <c r="A200" s="61" t="s">
        <v>69</v>
      </c>
      <c r="B200" s="19" t="str">
        <f t="shared" si="31"/>
        <v>SELECT CODJUGADOR FROM JUGADORES WHERE UPPER(NOMBRE)=UPPER('Raúl Albiol')</v>
      </c>
      <c r="C200" s="102" t="s">
        <v>225</v>
      </c>
      <c r="D200" s="103"/>
      <c r="E200" s="9" t="str">
        <f t="shared" si="32"/>
        <v>INSERT INTO JUGADORES_EQUIPOS(CODTEMPORADA,CODJUGADOR,CODEQUIPO) VALUES('20/21',(SELECT CODJUGADOR FROM JUGADORES WHERE UPPER(NOMBRE)=UPPER('Raúl Albiol')),(SELECT CODEQUIPO FROM EQUIPOS WHERE UPPER(NOMBRE) = UPPER('VILLARREAL CF')));</v>
      </c>
    </row>
    <row r="201" ht="15.75" customHeight="1">
      <c r="A201" s="61" t="s">
        <v>69</v>
      </c>
      <c r="B201" s="19" t="str">
        <f t="shared" si="31"/>
        <v>SELECT CODJUGADOR FROM JUGADORES WHERE UPPER(NOMBRE)=UPPER('Ramiro Funes Mori')</v>
      </c>
      <c r="C201" s="102" t="s">
        <v>225</v>
      </c>
      <c r="D201" s="103"/>
      <c r="E201" s="9" t="str">
        <f t="shared" si="32"/>
        <v>INSERT INTO JUGADORES_EQUIPOS(CODTEMPORADA,CODJUGADOR,CODEQUIPO) VALUES('20/21',(SELECT CODJUGADOR FROM JUGADORES WHERE UPPER(NOMBRE)=UPPER('Ramiro Funes Mori')),(SELECT CODEQUIPO FROM EQUIPOS WHERE UPPER(NOMBRE) = UPPER('VILLARREAL CF')));</v>
      </c>
    </row>
    <row r="202" ht="15.75" customHeight="1">
      <c r="A202" s="61" t="s">
        <v>69</v>
      </c>
      <c r="B202" s="19" t="str">
        <f t="shared" si="31"/>
        <v>SELECT CODJUGADOR FROM JUGADORES WHERE UPPER(NOMBRE)=UPPER('Soufiane Chakla')</v>
      </c>
      <c r="C202" s="102" t="s">
        <v>225</v>
      </c>
      <c r="D202" s="103"/>
      <c r="E202" s="9" t="str">
        <f t="shared" si="32"/>
        <v>INSERT INTO JUGADORES_EQUIPOS(CODTEMPORADA,CODJUGADOR,CODEQUIPO) VALUES('20/21',(SELECT CODJUGADOR FROM JUGADORES WHERE UPPER(NOMBRE)=UPPER('Soufiane Chakla')),(SELECT CODEQUIPO FROM EQUIPOS WHERE UPPER(NOMBRE) = UPPER('VILLARREAL CF')));</v>
      </c>
    </row>
    <row r="203" ht="15.75" customHeight="1">
      <c r="A203" s="61" t="s">
        <v>69</v>
      </c>
      <c r="B203" s="19" t="str">
        <f t="shared" si="31"/>
        <v>SELECT CODJUGADOR FROM JUGADORES WHERE UPPER(NOMBRE)=UPPER('Alfonso Pedraza')</v>
      </c>
      <c r="C203" s="102" t="s">
        <v>225</v>
      </c>
      <c r="D203" s="103"/>
      <c r="E203" s="9" t="str">
        <f t="shared" si="32"/>
        <v>INSERT INTO JUGADORES_EQUIPOS(CODTEMPORADA,CODJUGADOR,CODEQUIPO) VALUES('20/21',(SELECT CODJUGADOR FROM JUGADORES WHERE UPPER(NOMBRE)=UPPER('Alfonso Pedraza')),(SELECT CODEQUIPO FROM EQUIPOS WHERE UPPER(NOMBRE) = UPPER('VILLARREAL CF')));</v>
      </c>
    </row>
    <row r="204" ht="15.75" customHeight="1">
      <c r="A204" s="61" t="s">
        <v>69</v>
      </c>
      <c r="B204" s="19" t="str">
        <f t="shared" si="31"/>
        <v>SELECT CODJUGADOR FROM JUGADORES WHERE UPPER(NOMBRE)=UPPER('Pervis Estupiñán')</v>
      </c>
      <c r="C204" s="102" t="s">
        <v>225</v>
      </c>
      <c r="D204" s="103"/>
      <c r="E204" s="9" t="str">
        <f t="shared" si="32"/>
        <v>INSERT INTO JUGADORES_EQUIPOS(CODTEMPORADA,CODJUGADOR,CODEQUIPO) VALUES('20/21',(SELECT CODJUGADOR FROM JUGADORES WHERE UPPER(NOMBRE)=UPPER('Pervis Estupiñán')),(SELECT CODEQUIPO FROM EQUIPOS WHERE UPPER(NOMBRE) = UPPER('VILLARREAL CF')));</v>
      </c>
    </row>
    <row r="205" ht="15.75" customHeight="1">
      <c r="A205" s="61" t="s">
        <v>69</v>
      </c>
      <c r="B205" s="19" t="str">
        <f t="shared" si="31"/>
        <v>SELECT CODJUGADOR FROM JUGADORES WHERE UPPER(NOMBRE)=UPPER('Alberto Moreno')</v>
      </c>
      <c r="C205" s="102" t="s">
        <v>225</v>
      </c>
      <c r="D205" s="103"/>
      <c r="E205" s="9" t="str">
        <f t="shared" si="32"/>
        <v>INSERT INTO JUGADORES_EQUIPOS(CODTEMPORADA,CODJUGADOR,CODEQUIPO) VALUES('20/21',(SELECT CODJUGADOR FROM JUGADORES WHERE UPPER(NOMBRE)=UPPER('Alberto Moreno')),(SELECT CODEQUIPO FROM EQUIPOS WHERE UPPER(NOMBRE) = UPPER('VILLARREAL CF')));</v>
      </c>
    </row>
    <row r="206" ht="15.75" customHeight="1">
      <c r="A206" s="61" t="s">
        <v>69</v>
      </c>
      <c r="B206" s="19" t="str">
        <f t="shared" si="31"/>
        <v>SELECT CODJUGADOR FROM JUGADORES WHERE UPPER(NOMBRE)=UPPER('Jaume Costa')</v>
      </c>
      <c r="C206" s="102" t="s">
        <v>225</v>
      </c>
      <c r="D206" s="103"/>
      <c r="E206" s="9" t="str">
        <f t="shared" si="32"/>
        <v>INSERT INTO JUGADORES_EQUIPOS(CODTEMPORADA,CODJUGADOR,CODEQUIPO) VALUES('20/21',(SELECT CODJUGADOR FROM JUGADORES WHERE UPPER(NOMBRE)=UPPER('Jaume Costa')),(SELECT CODEQUIPO FROM EQUIPOS WHERE UPPER(NOMBRE) = UPPER('VILLARREAL CF')));</v>
      </c>
    </row>
    <row r="207" ht="15.75" customHeight="1">
      <c r="A207" s="61" t="s">
        <v>69</v>
      </c>
      <c r="B207" s="19" t="str">
        <f t="shared" si="31"/>
        <v>SELECT CODJUGADOR FROM JUGADORES WHERE UPPER(NOMBRE)=UPPER('Juan Foyth')</v>
      </c>
      <c r="C207" s="102" t="s">
        <v>225</v>
      </c>
      <c r="D207" s="103"/>
      <c r="E207" s="9" t="str">
        <f t="shared" si="32"/>
        <v>INSERT INTO JUGADORES_EQUIPOS(CODTEMPORADA,CODJUGADOR,CODEQUIPO) VALUES('20/21',(SELECT CODJUGADOR FROM JUGADORES WHERE UPPER(NOMBRE)=UPPER('Juan Foyth')),(SELECT CODEQUIPO FROM EQUIPOS WHERE UPPER(NOMBRE) = UPPER('VILLARREAL CF')));</v>
      </c>
    </row>
    <row r="208" ht="15.75" customHeight="1">
      <c r="A208" s="61" t="s">
        <v>69</v>
      </c>
      <c r="B208" s="19" t="str">
        <f t="shared" si="31"/>
        <v>SELECT CODJUGADOR FROM JUGADORES WHERE UPPER(NOMBRE)=UPPER('Mario Gaspar')</v>
      </c>
      <c r="C208" s="102" t="s">
        <v>225</v>
      </c>
      <c r="D208" s="103"/>
      <c r="E208" s="9" t="str">
        <f t="shared" si="32"/>
        <v>INSERT INTO JUGADORES_EQUIPOS(CODTEMPORADA,CODJUGADOR,CODEQUIPO) VALUES('20/21',(SELECT CODJUGADOR FROM JUGADORES WHERE UPPER(NOMBRE)=UPPER('Mario Gaspar')),(SELECT CODEQUIPO FROM EQUIPOS WHERE UPPER(NOMBRE) = UPPER('VILLARREAL CF')));</v>
      </c>
    </row>
    <row r="209" ht="15.75" customHeight="1">
      <c r="A209" s="61" t="s">
        <v>69</v>
      </c>
      <c r="B209" s="19" t="str">
        <f t="shared" si="31"/>
        <v>SELECT CODJUGADOR FROM JUGADORES WHERE UPPER(NOMBRE)=UPPER('Rubén Peña')</v>
      </c>
      <c r="C209" s="102" t="s">
        <v>225</v>
      </c>
      <c r="D209" s="103"/>
      <c r="E209" s="9" t="str">
        <f t="shared" si="32"/>
        <v>INSERT INTO JUGADORES_EQUIPOS(CODTEMPORADA,CODJUGADOR,CODEQUIPO) VALUES('20/21',(SELECT CODJUGADOR FROM JUGADORES WHERE UPPER(NOMBRE)=UPPER('Rubén Peña')),(SELECT CODEQUIPO FROM EQUIPOS WHERE UPPER(NOMBRE) = UPPER('VILLARREAL CF')));</v>
      </c>
    </row>
    <row r="210" ht="15.75" customHeight="1">
      <c r="A210" s="61" t="s">
        <v>69</v>
      </c>
      <c r="B210" s="19" t="str">
        <f t="shared" si="31"/>
        <v>SELECT CODJUGADOR FROM JUGADORES WHERE UPPER(NOMBRE)=UPPER('Andrei Ratiu')</v>
      </c>
      <c r="C210" s="102" t="s">
        <v>225</v>
      </c>
      <c r="D210" s="103"/>
      <c r="E210" s="9" t="str">
        <f t="shared" si="32"/>
        <v>INSERT INTO JUGADORES_EQUIPOS(CODTEMPORADA,CODJUGADOR,CODEQUIPO) VALUES('20/21',(SELECT CODJUGADOR FROM JUGADORES WHERE UPPER(NOMBRE)=UPPER('Andrei Ratiu')),(SELECT CODEQUIPO FROM EQUIPOS WHERE UPPER(NOMBRE) = UPPER('VILLARREAL CF')));</v>
      </c>
    </row>
    <row r="211" ht="15.75" customHeight="1">
      <c r="A211" s="61" t="s">
        <v>69</v>
      </c>
      <c r="B211" s="19" t="str">
        <f t="shared" si="31"/>
        <v>SELECT CODJUGADOR FROM JUGADORES WHERE UPPER(NOMBRE)=UPPER('Lanchi')</v>
      </c>
      <c r="C211" s="102" t="s">
        <v>225</v>
      </c>
      <c r="D211" s="103"/>
      <c r="E211" s="9" t="str">
        <f t="shared" si="32"/>
        <v>INSERT INTO JUGADORES_EQUIPOS(CODTEMPORADA,CODJUGADOR,CODEQUIPO) VALUES('20/21',(SELECT CODJUGADOR FROM JUGADORES WHERE UPPER(NOMBRE)=UPPER('Lanchi')),(SELECT CODEQUIPO FROM EQUIPOS WHERE UPPER(NOMBRE) = UPPER('VILLARREAL CF')));</v>
      </c>
    </row>
    <row r="212" ht="15.75" customHeight="1">
      <c r="A212" s="61" t="s">
        <v>69</v>
      </c>
      <c r="B212" s="19" t="str">
        <f t="shared" si="31"/>
        <v>SELECT CODJUGADOR FROM JUGADORES WHERE UPPER(NOMBRE)=UPPER('Francis Coquelin')</v>
      </c>
      <c r="C212" s="102" t="s">
        <v>225</v>
      </c>
      <c r="D212" s="103"/>
      <c r="E212" s="9" t="str">
        <f t="shared" si="32"/>
        <v>INSERT INTO JUGADORES_EQUIPOS(CODTEMPORADA,CODJUGADOR,CODEQUIPO) VALUES('20/21',(SELECT CODJUGADOR FROM JUGADORES WHERE UPPER(NOMBRE)=UPPER('Francis Coquelin')),(SELECT CODEQUIPO FROM EQUIPOS WHERE UPPER(NOMBRE) = UPPER('VILLARREAL CF')));</v>
      </c>
    </row>
    <row r="213" ht="15.75" customHeight="1">
      <c r="A213" s="61" t="s">
        <v>69</v>
      </c>
      <c r="B213" s="19" t="str">
        <f t="shared" si="31"/>
        <v>SELECT CODJUGADOR FROM JUGADORES WHERE UPPER(NOMBRE)=UPPER('Vicente Iborra')</v>
      </c>
      <c r="C213" s="102" t="s">
        <v>225</v>
      </c>
      <c r="D213" s="103"/>
      <c r="E213" s="9" t="str">
        <f t="shared" si="32"/>
        <v>INSERT INTO JUGADORES_EQUIPOS(CODTEMPORADA,CODJUGADOR,CODEQUIPO) VALUES('20/21',(SELECT CODJUGADOR FROM JUGADORES WHERE UPPER(NOMBRE)=UPPER('Vicente Iborra')),(SELECT CODEQUIPO FROM EQUIPOS WHERE UPPER(NOMBRE) = UPPER('VILLARREAL CF')));</v>
      </c>
    </row>
    <row r="214" ht="15.75" customHeight="1">
      <c r="A214" s="61" t="s">
        <v>69</v>
      </c>
      <c r="B214" s="19" t="str">
        <f t="shared" si="31"/>
        <v>SELECT CODJUGADOR FROM JUGADORES WHERE UPPER(NOMBRE)=UPPER('Étienne Capoue')</v>
      </c>
      <c r="C214" s="102" t="s">
        <v>225</v>
      </c>
      <c r="D214" s="103"/>
      <c r="E214" s="9" t="str">
        <f t="shared" si="32"/>
        <v>INSERT INTO JUGADORES_EQUIPOS(CODTEMPORADA,CODJUGADOR,CODEQUIPO) VALUES('20/21',(SELECT CODJUGADOR FROM JUGADORES WHERE UPPER(NOMBRE)=UPPER('Étienne Capoue')),(SELECT CODEQUIPO FROM EQUIPOS WHERE UPPER(NOMBRE) = UPPER('VILLARREAL CF')));</v>
      </c>
    </row>
    <row r="215" ht="15.75" customHeight="1">
      <c r="A215" s="61" t="s">
        <v>69</v>
      </c>
      <c r="B215" s="19" t="str">
        <f t="shared" si="31"/>
        <v>SELECT CODJUGADOR FROM JUGADORES WHERE UPPER(NOMBRE)=UPPER('Manu Trigueros')</v>
      </c>
      <c r="C215" s="102" t="s">
        <v>225</v>
      </c>
      <c r="D215" s="103"/>
      <c r="E215" s="9" t="str">
        <f t="shared" si="32"/>
        <v>INSERT INTO JUGADORES_EQUIPOS(CODTEMPORADA,CODJUGADOR,CODEQUIPO) VALUES('20/21',(SELECT CODJUGADOR FROM JUGADORES WHERE UPPER(NOMBRE)=UPPER('Manu Trigueros')),(SELECT CODEQUIPO FROM EQUIPOS WHERE UPPER(NOMBRE) = UPPER('VILLARREAL CF')));</v>
      </c>
    </row>
    <row r="216" ht="15.75" customHeight="1">
      <c r="A216" s="61" t="s">
        <v>69</v>
      </c>
      <c r="B216" s="19" t="str">
        <f t="shared" si="31"/>
        <v>SELECT CODJUGADOR FROM JUGADORES WHERE UPPER(NOMBRE)=UPPER('Dani Parejo')</v>
      </c>
      <c r="C216" s="102" t="s">
        <v>225</v>
      </c>
      <c r="D216" s="103"/>
      <c r="E216" s="9" t="str">
        <f t="shared" si="32"/>
        <v>INSERT INTO JUGADORES_EQUIPOS(CODTEMPORADA,CODJUGADOR,CODEQUIPO) VALUES('20/21',(SELECT CODJUGADOR FROM JUGADORES WHERE UPPER(NOMBRE)=UPPER('Dani Parejo')),(SELECT CODEQUIPO FROM EQUIPOS WHERE UPPER(NOMBRE) = UPPER('VILLARREAL CF')));</v>
      </c>
    </row>
    <row r="217" ht="15.75" customHeight="1">
      <c r="A217" s="61" t="s">
        <v>69</v>
      </c>
      <c r="B217" s="19" t="str">
        <f t="shared" si="31"/>
        <v>SELECT CODJUGADOR FROM JUGADORES WHERE UPPER(NOMBRE)=UPPER('Sergio Lozano')</v>
      </c>
      <c r="C217" s="102" t="s">
        <v>225</v>
      </c>
      <c r="D217" s="103"/>
      <c r="E217" s="9" t="str">
        <f t="shared" si="32"/>
        <v>INSERT INTO JUGADORES_EQUIPOS(CODTEMPORADA,CODJUGADOR,CODEQUIPO) VALUES('20/21',(SELECT CODJUGADOR FROM JUGADORES WHERE UPPER(NOMBRE)=UPPER('Sergio Lozano')),(SELECT CODEQUIPO FROM EQUIPOS WHERE UPPER(NOMBRE) = UPPER('VILLARREAL CF')));</v>
      </c>
    </row>
    <row r="218" ht="15.75" customHeight="1">
      <c r="A218" s="61" t="s">
        <v>69</v>
      </c>
      <c r="B218" s="19" t="str">
        <f t="shared" si="31"/>
        <v>SELECT CODJUGADOR FROM JUGADORES WHERE UPPER(NOMBRE)=UPPER('Carlo García')</v>
      </c>
      <c r="C218" s="102" t="s">
        <v>225</v>
      </c>
      <c r="D218" s="103"/>
      <c r="E218" s="9" t="str">
        <f t="shared" si="32"/>
        <v>INSERT INTO JUGADORES_EQUIPOS(CODTEMPORADA,CODJUGADOR,CODEQUIPO) VALUES('20/21',(SELECT CODJUGADOR FROM JUGADORES WHERE UPPER(NOMBRE)=UPPER('Carlo García')),(SELECT CODEQUIPO FROM EQUIPOS WHERE UPPER(NOMBRE) = UPPER('VILLARREAL CF')));</v>
      </c>
    </row>
    <row r="219" ht="15.75" customHeight="1">
      <c r="A219" s="61" t="s">
        <v>69</v>
      </c>
      <c r="B219" s="19" t="str">
        <f t="shared" si="31"/>
        <v>SELECT CODJUGADOR FROM JUGADORES WHERE UPPER(NOMBRE)=UPPER('Moi Gómez')</v>
      </c>
      <c r="C219" s="102" t="s">
        <v>225</v>
      </c>
      <c r="D219" s="103"/>
      <c r="E219" s="9" t="str">
        <f t="shared" si="32"/>
        <v>INSERT INTO JUGADORES_EQUIPOS(CODTEMPORADA,CODJUGADOR,CODEQUIPO) VALUES('20/21',(SELECT CODJUGADOR FROM JUGADORES WHERE UPPER(NOMBRE)=UPPER('Moi Gómez')),(SELECT CODEQUIPO FROM EQUIPOS WHERE UPPER(NOMBRE) = UPPER('VILLARREAL CF')));</v>
      </c>
    </row>
    <row r="220" ht="15.75" customHeight="1">
      <c r="A220" s="61" t="s">
        <v>69</v>
      </c>
      <c r="B220" s="19" t="str">
        <f t="shared" si="31"/>
        <v>SELECT CODJUGADOR FROM JUGADORES WHERE UPPER(NOMBRE)=UPPER('Javi Ontiveros')</v>
      </c>
      <c r="C220" s="102" t="s">
        <v>225</v>
      </c>
      <c r="D220" s="103"/>
      <c r="E220" s="9" t="str">
        <f t="shared" si="32"/>
        <v>INSERT INTO JUGADORES_EQUIPOS(CODTEMPORADA,CODJUGADOR,CODEQUIPO) VALUES('20/21',(SELECT CODJUGADOR FROM JUGADORES WHERE UPPER(NOMBRE)=UPPER('Javi Ontiveros')),(SELECT CODEQUIPO FROM EQUIPOS WHERE UPPER(NOMBRE) = UPPER('VILLARREAL CF')));</v>
      </c>
    </row>
    <row r="221" ht="15.75" customHeight="1">
      <c r="A221" s="61" t="s">
        <v>69</v>
      </c>
      <c r="B221" s="19" t="str">
        <f t="shared" si="31"/>
        <v>SELECT CODJUGADOR FROM JUGADORES WHERE UPPER(NOMBRE)=UPPER('Álex Baena')</v>
      </c>
      <c r="C221" s="102" t="s">
        <v>225</v>
      </c>
      <c r="D221" s="103"/>
      <c r="E221" s="9" t="str">
        <f t="shared" si="32"/>
        <v>INSERT INTO JUGADORES_EQUIPOS(CODTEMPORADA,CODJUGADOR,CODEQUIPO) VALUES('20/21',(SELECT CODJUGADOR FROM JUGADORES WHERE UPPER(NOMBRE)=UPPER('Álex Baena')),(SELECT CODEQUIPO FROM EQUIPOS WHERE UPPER(NOMBRE) = UPPER('VILLARREAL CF')));</v>
      </c>
    </row>
    <row r="222" ht="15.75" customHeight="1">
      <c r="A222" s="61" t="s">
        <v>69</v>
      </c>
      <c r="B222" s="19" t="str">
        <f t="shared" si="31"/>
        <v>SELECT CODJUGADOR FROM JUGADORES WHERE UPPER(NOMBRE)=UPPER('Samuel Chukwueze')</v>
      </c>
      <c r="C222" s="102" t="s">
        <v>225</v>
      </c>
      <c r="D222" s="103"/>
      <c r="E222" s="9" t="str">
        <f t="shared" si="32"/>
        <v>INSERT INTO JUGADORES_EQUIPOS(CODTEMPORADA,CODJUGADOR,CODEQUIPO) VALUES('20/21',(SELECT CODJUGADOR FROM JUGADORES WHERE UPPER(NOMBRE)=UPPER('Samuel Chukwueze')),(SELECT CODEQUIPO FROM EQUIPOS WHERE UPPER(NOMBRE) = UPPER('VILLARREAL CF')));</v>
      </c>
    </row>
    <row r="223" ht="15.75" customHeight="1">
      <c r="A223" s="61" t="s">
        <v>69</v>
      </c>
      <c r="B223" s="19" t="str">
        <f t="shared" si="31"/>
        <v>SELECT CODJUGADOR FROM JUGADORES WHERE UPPER(NOMBRE)=UPPER('Takefusa Kubo')</v>
      </c>
      <c r="C223" s="102" t="s">
        <v>225</v>
      </c>
      <c r="D223" s="103"/>
      <c r="E223" s="9" t="str">
        <f t="shared" si="32"/>
        <v>INSERT INTO JUGADORES_EQUIPOS(CODTEMPORADA,CODJUGADOR,CODEQUIPO) VALUES('20/21',(SELECT CODJUGADOR FROM JUGADORES WHERE UPPER(NOMBRE)=UPPER('Takefusa Kubo')),(SELECT CODEQUIPO FROM EQUIPOS WHERE UPPER(NOMBRE) = UPPER('VILLARREAL CF')));</v>
      </c>
    </row>
    <row r="224" ht="15.75" customHeight="1">
      <c r="A224" s="61" t="s">
        <v>69</v>
      </c>
      <c r="B224" s="19" t="str">
        <f t="shared" si="31"/>
        <v>SELECT CODJUGADOR FROM JUGADORES WHERE UPPER(NOMBRE)=UPPER('Yéremy Pino')</v>
      </c>
      <c r="C224" s="102" t="s">
        <v>225</v>
      </c>
      <c r="D224" s="103"/>
      <c r="E224" s="9" t="str">
        <f t="shared" si="32"/>
        <v>INSERT INTO JUGADORES_EQUIPOS(CODTEMPORADA,CODJUGADOR,CODEQUIPO) VALUES('20/21',(SELECT CODJUGADOR FROM JUGADORES WHERE UPPER(NOMBRE)=UPPER('Yéremy Pino')),(SELECT CODEQUIPO FROM EQUIPOS WHERE UPPER(NOMBRE) = UPPER('VILLARREAL CF')));</v>
      </c>
    </row>
    <row r="225" ht="15.75" customHeight="1">
      <c r="A225" s="61" t="s">
        <v>69</v>
      </c>
      <c r="B225" s="19" t="str">
        <f t="shared" si="31"/>
        <v>SELECT CODJUGADOR FROM JUGADORES WHERE UPPER(NOMBRE)=UPPER('Dani Raba')</v>
      </c>
      <c r="C225" s="102" t="s">
        <v>225</v>
      </c>
      <c r="D225" s="103"/>
      <c r="E225" s="9" t="str">
        <f t="shared" si="32"/>
        <v>INSERT INTO JUGADORES_EQUIPOS(CODTEMPORADA,CODJUGADOR,CODEQUIPO) VALUES('20/21',(SELECT CODJUGADOR FROM JUGADORES WHERE UPPER(NOMBRE)=UPPER('Dani Raba')),(SELECT CODEQUIPO FROM EQUIPOS WHERE UPPER(NOMBRE) = UPPER('VILLARREAL CF')));</v>
      </c>
    </row>
    <row r="226" ht="15.75" customHeight="1">
      <c r="A226" s="61" t="s">
        <v>69</v>
      </c>
      <c r="B226" s="19" t="str">
        <f t="shared" si="31"/>
        <v>SELECT CODJUGADOR FROM JUGADORES WHERE UPPER(NOMBRE)=UPPER('Gerard Moreno')</v>
      </c>
      <c r="C226" s="102" t="s">
        <v>225</v>
      </c>
      <c r="D226" s="103"/>
      <c r="E226" s="9" t="str">
        <f t="shared" si="32"/>
        <v>INSERT INTO JUGADORES_EQUIPOS(CODTEMPORADA,CODJUGADOR,CODEQUIPO) VALUES('20/21',(SELECT CODJUGADOR FROM JUGADORES WHERE UPPER(NOMBRE)=UPPER('Gerard Moreno')),(SELECT CODEQUIPO FROM EQUIPOS WHERE UPPER(NOMBRE) = UPPER('VILLARREAL CF')));</v>
      </c>
    </row>
    <row r="227" ht="15.75" customHeight="1">
      <c r="A227" s="61" t="s">
        <v>69</v>
      </c>
      <c r="B227" s="19" t="str">
        <f t="shared" si="31"/>
        <v>SELECT CODJUGADOR FROM JUGADORES WHERE UPPER(NOMBRE)=UPPER('Paco Alcácer')</v>
      </c>
      <c r="C227" s="102" t="s">
        <v>225</v>
      </c>
      <c r="D227" s="103"/>
      <c r="E227" s="9" t="str">
        <f t="shared" si="32"/>
        <v>INSERT INTO JUGADORES_EQUIPOS(CODTEMPORADA,CODJUGADOR,CODEQUIPO) VALUES('20/21',(SELECT CODJUGADOR FROM JUGADORES WHERE UPPER(NOMBRE)=UPPER('Paco Alcácer')),(SELECT CODEQUIPO FROM EQUIPOS WHERE UPPER(NOMBRE) = UPPER('VILLARREAL CF')));</v>
      </c>
    </row>
    <row r="228" ht="15.75" customHeight="1">
      <c r="A228" s="61" t="s">
        <v>69</v>
      </c>
      <c r="B228" s="19" t="str">
        <f t="shared" si="31"/>
        <v>SELECT CODJUGADOR FROM JUGADORES WHERE UPPER(NOMBRE)=UPPER('Fer Niño')</v>
      </c>
      <c r="C228" s="102" t="s">
        <v>225</v>
      </c>
      <c r="D228" s="103"/>
      <c r="E228" s="9" t="str">
        <f t="shared" si="32"/>
        <v>INSERT INTO JUGADORES_EQUIPOS(CODTEMPORADA,CODJUGADOR,CODEQUIPO) VALUES('20/21',(SELECT CODJUGADOR FROM JUGADORES WHERE UPPER(NOMBRE)=UPPER('Fer Niño')),(SELECT CODEQUIPO FROM EQUIPOS WHERE UPPER(NOMBRE) = UPPER('VILLARREAL CF')));</v>
      </c>
    </row>
    <row r="229" ht="15.75" customHeight="1">
      <c r="A229" s="61" t="s">
        <v>69</v>
      </c>
      <c r="B229" s="19" t="str">
        <f t="shared" si="31"/>
        <v>SELECT CODJUGADOR FROM JUGADORES WHERE UPPER(NOMBRE)=UPPER('Carlos Bacca')</v>
      </c>
      <c r="C229" s="102" t="s">
        <v>225</v>
      </c>
      <c r="D229" s="103"/>
      <c r="E229" s="9" t="str">
        <f t="shared" si="32"/>
        <v>INSERT INTO JUGADORES_EQUIPOS(CODTEMPORADA,CODJUGADOR,CODEQUIPO) VALUES('20/21',(SELECT CODJUGADOR FROM JUGADORES WHERE UPPER(NOMBRE)=UPPER('Carlos Bacca')),(SELECT CODEQUIPO FROM EQUIPOS WHERE UPPER(NOMBRE) = UPPER('VILLARREAL CF')));</v>
      </c>
    </row>
    <row r="230" ht="15.75" customHeight="1">
      <c r="A230" s="61" t="s">
        <v>69</v>
      </c>
      <c r="B230" s="19" t="str">
        <f t="shared" si="31"/>
        <v>SELECT CODJUGADOR FROM JUGADORES WHERE UPPER(NOMBRE)=UPPER('Álex Millán')</v>
      </c>
      <c r="C230" s="102" t="s">
        <v>225</v>
      </c>
      <c r="D230" s="103"/>
      <c r="E230" s="9" t="str">
        <f t="shared" si="32"/>
        <v>INSERT INTO JUGADORES_EQUIPOS(CODTEMPORADA,CODJUGADOR,CODEQUIPO) VALUES('20/21',(SELECT CODJUGADOR FROM JUGADORES WHERE UPPER(NOMBRE)=UPPER('Álex Millán')),(SELECT CODEQUIPO FROM EQUIPOS WHERE UPPER(NOMBRE) = UPPER('VILLARREAL CF')));</v>
      </c>
    </row>
    <row r="231" ht="15.75" customHeight="1">
      <c r="A231" s="37"/>
      <c r="B231" s="38"/>
    </row>
    <row r="232" ht="15.75" customHeight="1">
      <c r="A232" s="39"/>
    </row>
    <row r="233" ht="15.75" customHeight="1">
      <c r="A233" s="39"/>
    </row>
    <row r="234" ht="15.75" customHeight="1">
      <c r="A234" s="37"/>
      <c r="B234" s="40"/>
    </row>
    <row r="235" ht="15.75" customHeight="1">
      <c r="B235" s="38"/>
    </row>
    <row r="236" ht="15.75" customHeight="1">
      <c r="A236" s="39"/>
    </row>
    <row r="237" ht="15.75" customHeight="1">
      <c r="A237" s="39"/>
    </row>
    <row r="238" ht="15.75" customHeight="1">
      <c r="A238" s="37"/>
      <c r="B238" s="40"/>
    </row>
    <row r="239" ht="15.75" customHeight="1">
      <c r="B239" s="38"/>
    </row>
    <row r="240" ht="15.75" customHeight="1">
      <c r="A240" s="39"/>
    </row>
    <row r="241" ht="15.75" customHeight="1">
      <c r="A241" s="39"/>
      <c r="G241" s="13"/>
    </row>
    <row r="242" ht="15.75" customHeight="1">
      <c r="A242" s="37"/>
      <c r="B242" s="40"/>
      <c r="G242" s="13"/>
    </row>
    <row r="243" ht="15.75" customHeight="1">
      <c r="B243" s="38"/>
      <c r="G243" s="13"/>
    </row>
    <row r="244" ht="15.75" customHeight="1">
      <c r="A244" s="39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C217:D217"/>
    <mergeCell ref="C218:D218"/>
    <mergeCell ref="C210:D210"/>
    <mergeCell ref="C211:D211"/>
    <mergeCell ref="C212:D212"/>
    <mergeCell ref="C213:D213"/>
    <mergeCell ref="C214:D214"/>
    <mergeCell ref="C215:D215"/>
    <mergeCell ref="C216:D216"/>
    <mergeCell ref="C225:D225"/>
    <mergeCell ref="C226:D226"/>
    <mergeCell ref="C227:D227"/>
    <mergeCell ref="C228:D228"/>
    <mergeCell ref="C229:D229"/>
    <mergeCell ref="C230:D230"/>
    <mergeCell ref="A234:A235"/>
    <mergeCell ref="A238:A239"/>
    <mergeCell ref="A242:A243"/>
    <mergeCell ref="C219:D219"/>
    <mergeCell ref="C220:D220"/>
    <mergeCell ref="C221:D221"/>
    <mergeCell ref="C222:D222"/>
    <mergeCell ref="E237:H237"/>
    <mergeCell ref="E238:H238"/>
    <mergeCell ref="E239:H239"/>
    <mergeCell ref="E240:H240"/>
    <mergeCell ref="E231:H231"/>
    <mergeCell ref="E232:H232"/>
    <mergeCell ref="E233:H233"/>
    <mergeCell ref="E234:H234"/>
    <mergeCell ref="E235:H235"/>
    <mergeCell ref="E236:H236"/>
    <mergeCell ref="E229:H229"/>
    <mergeCell ref="E230:H230"/>
    <mergeCell ref="E188:G188"/>
    <mergeCell ref="C195:D195"/>
    <mergeCell ref="C196:D196"/>
    <mergeCell ref="C197:D197"/>
    <mergeCell ref="C198:D198"/>
    <mergeCell ref="C199:D199"/>
    <mergeCell ref="C200:D200"/>
    <mergeCell ref="E196:H196"/>
    <mergeCell ref="E197:H197"/>
    <mergeCell ref="E198:H198"/>
    <mergeCell ref="E199:H199"/>
    <mergeCell ref="E200:H200"/>
    <mergeCell ref="E201:H201"/>
    <mergeCell ref="E202:H202"/>
    <mergeCell ref="E217:H217"/>
    <mergeCell ref="E218:H218"/>
    <mergeCell ref="E210:H210"/>
    <mergeCell ref="E211:H211"/>
    <mergeCell ref="E212:H212"/>
    <mergeCell ref="E213:H213"/>
    <mergeCell ref="E214:H214"/>
    <mergeCell ref="E215:H215"/>
    <mergeCell ref="E216:H216"/>
    <mergeCell ref="A116:A117"/>
    <mergeCell ref="A120:A121"/>
    <mergeCell ref="A125:A126"/>
    <mergeCell ref="A190:A191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203:H203"/>
    <mergeCell ref="E204:H204"/>
    <mergeCell ref="E205:H205"/>
    <mergeCell ref="E206:H206"/>
    <mergeCell ref="E207:H207"/>
    <mergeCell ref="E208:H208"/>
    <mergeCell ref="E209:H209"/>
    <mergeCell ref="E224:H224"/>
    <mergeCell ref="E225:H225"/>
    <mergeCell ref="E226:H226"/>
    <mergeCell ref="E227:H227"/>
    <mergeCell ref="E228:H228"/>
    <mergeCell ref="C223:D223"/>
    <mergeCell ref="C224:D224"/>
    <mergeCell ref="E219:H219"/>
    <mergeCell ref="E220:H220"/>
    <mergeCell ref="E221:H221"/>
    <mergeCell ref="E222:H222"/>
    <mergeCell ref="E223:H223"/>
    <mergeCell ref="C201:D201"/>
    <mergeCell ref="C202:D202"/>
    <mergeCell ref="C203:D203"/>
    <mergeCell ref="C204:D204"/>
    <mergeCell ref="C205:D205"/>
    <mergeCell ref="C206:D206"/>
    <mergeCell ref="C207:D207"/>
    <mergeCell ref="E195:H195"/>
    <mergeCell ref="C208:D208"/>
    <mergeCell ref="C209:D209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B47"/>
    <hyperlink r:id="rId76" ref="B48"/>
    <hyperlink r:id="rId77" ref="B49"/>
    <hyperlink r:id="rId78" ref="B50"/>
    <hyperlink r:id="rId79" ref="B51"/>
    <hyperlink r:id="rId80" ref="B52"/>
    <hyperlink r:id="rId81" ref="B53"/>
    <hyperlink r:id="rId82" ref="B54"/>
    <hyperlink r:id="rId83" ref="B55"/>
    <hyperlink r:id="rId84" ref="B56"/>
    <hyperlink r:id="rId85" ref="B57"/>
    <hyperlink r:id="rId86" ref="B58"/>
    <hyperlink r:id="rId87" ref="B59"/>
    <hyperlink r:id="rId88" ref="B60"/>
    <hyperlink r:id="rId89" ref="B61"/>
    <hyperlink r:id="rId90" ref="B62"/>
    <hyperlink r:id="rId91" ref="B63"/>
    <hyperlink r:id="rId92" ref="B64"/>
    <hyperlink r:id="rId93" ref="B65"/>
    <hyperlink r:id="rId94" ref="B66"/>
    <hyperlink r:id="rId95" ref="B67"/>
    <hyperlink r:id="rId96" ref="B68"/>
    <hyperlink r:id="rId97" ref="B69"/>
    <hyperlink r:id="rId98" ref="B70"/>
    <hyperlink r:id="rId99" ref="B71"/>
    <hyperlink r:id="rId100" ref="B72"/>
    <hyperlink r:id="rId101" ref="B73"/>
    <hyperlink r:id="rId102" ref="B74"/>
    <hyperlink r:id="rId103" ref="B75"/>
    <hyperlink r:id="rId104" ref="B76"/>
    <hyperlink r:id="rId105" ref="B77"/>
    <hyperlink r:id="rId106" ref="B78"/>
    <hyperlink r:id="rId107" ref="B79"/>
    <hyperlink r:id="rId108" ref="B80"/>
    <hyperlink r:id="rId109" ref="B81"/>
    <hyperlink r:id="rId110" ref="B82"/>
    <hyperlink r:id="rId111" ref="A93"/>
    <hyperlink r:id="rId112" ref="A94"/>
    <hyperlink r:id="rId113" ref="A95"/>
    <hyperlink r:id="rId114" ref="A96"/>
    <hyperlink r:id="rId115" ref="A97"/>
    <hyperlink r:id="rId116" ref="A98"/>
    <hyperlink r:id="rId117" ref="A99"/>
    <hyperlink r:id="rId118" ref="A100"/>
    <hyperlink r:id="rId119" ref="A101"/>
    <hyperlink r:id="rId120" ref="A102"/>
    <hyperlink r:id="rId121" ref="A103"/>
    <hyperlink r:id="rId122" ref="A104"/>
    <hyperlink r:id="rId123" ref="A105"/>
    <hyperlink r:id="rId124" ref="A106"/>
    <hyperlink r:id="rId125" ref="A107"/>
    <hyperlink r:id="rId126" ref="A108"/>
    <hyperlink r:id="rId127" ref="A109"/>
    <hyperlink r:id="rId128" ref="A110"/>
    <hyperlink r:id="rId129" ref="A111"/>
    <hyperlink r:id="rId130" ref="A112"/>
    <hyperlink r:id="rId131" ref="A130"/>
    <hyperlink r:id="rId132" ref="B130"/>
    <hyperlink r:id="rId133" ref="A131"/>
    <hyperlink r:id="rId134" ref="B131"/>
    <hyperlink r:id="rId135" ref="A132"/>
    <hyperlink r:id="rId136" ref="B132"/>
    <hyperlink r:id="rId137" ref="A133"/>
    <hyperlink r:id="rId138" ref="B133"/>
    <hyperlink r:id="rId139" ref="A134"/>
    <hyperlink r:id="rId140" ref="B134"/>
    <hyperlink r:id="rId141" ref="A135"/>
    <hyperlink r:id="rId142" ref="B135"/>
    <hyperlink r:id="rId143" ref="A136"/>
    <hyperlink r:id="rId144" ref="B136"/>
    <hyperlink r:id="rId145" ref="A137"/>
    <hyperlink r:id="rId146" ref="B137"/>
    <hyperlink r:id="rId147" ref="A138"/>
    <hyperlink r:id="rId148" ref="B138"/>
    <hyperlink r:id="rId149" ref="A139"/>
    <hyperlink r:id="rId150" ref="B139"/>
    <hyperlink r:id="rId151" ref="A140"/>
    <hyperlink r:id="rId152" ref="B140"/>
    <hyperlink r:id="rId153" ref="A141"/>
    <hyperlink r:id="rId154" ref="B141"/>
    <hyperlink r:id="rId155" ref="A142"/>
    <hyperlink r:id="rId156" ref="B142"/>
    <hyperlink r:id="rId157" ref="A143"/>
    <hyperlink r:id="rId158" ref="B143"/>
    <hyperlink r:id="rId159" ref="A144"/>
    <hyperlink r:id="rId160" ref="B144"/>
    <hyperlink r:id="rId161" ref="A145"/>
    <hyperlink r:id="rId162" ref="B145"/>
    <hyperlink r:id="rId163" ref="A146"/>
    <hyperlink r:id="rId164" ref="B146"/>
    <hyperlink r:id="rId165" ref="A147"/>
    <hyperlink r:id="rId166" ref="B147"/>
    <hyperlink r:id="rId167" ref="A148"/>
    <hyperlink r:id="rId168" ref="B148"/>
    <hyperlink r:id="rId169" ref="A149"/>
    <hyperlink r:id="rId170" ref="B149"/>
    <hyperlink r:id="rId171" ref="A150"/>
    <hyperlink r:id="rId172" ref="B150"/>
    <hyperlink r:id="rId173" ref="A151"/>
    <hyperlink r:id="rId174" ref="B151"/>
    <hyperlink r:id="rId175" ref="A152"/>
    <hyperlink r:id="rId176" ref="B152"/>
    <hyperlink r:id="rId177" ref="A153"/>
    <hyperlink r:id="rId178" ref="B153"/>
    <hyperlink r:id="rId179" ref="B168"/>
  </hyperlinks>
  <drawing r:id="rId180"/>
</worksheet>
</file>