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lber\OneDrive\Área de Trabalho\Cursos\Excel-Dashboards\Dash_RH\Dash_RH\"/>
    </mc:Choice>
  </mc:AlternateContent>
  <xr:revisionPtr revIDLastSave="0" documentId="13_ncr:1_{BF9F3B62-DF63-4957-BA54-29D3C80DAE2A}" xr6:coauthVersionLast="47" xr6:coauthVersionMax="47" xr10:uidLastSave="{00000000-0000-0000-0000-000000000000}"/>
  <bookViews>
    <workbookView xWindow="-120" yWindow="-120" windowWidth="29040" windowHeight="15840" xr2:uid="{347BAB3B-1F88-4D95-B014-33CE8075C36F}"/>
  </bookViews>
  <sheets>
    <sheet name="Dashboard" sheetId="5" r:id="rId1"/>
    <sheet name="Auxiliar" sheetId="7" r:id="rId2"/>
    <sheet name="filtro" sheetId="8" r:id="rId3"/>
  </sheets>
  <definedNames>
    <definedName name="SegmentaçãodeDados_Área1">#N/A</definedName>
    <definedName name="SegmentaçãodeDados_Contrato1">#N/A</definedName>
    <definedName name="SegmentaçãodeDados_Month">#N/A</definedName>
  </definedNames>
  <calcPr calcId="191029"/>
  <pivotCaches>
    <pivotCache cacheId="2" r:id="rId4"/>
  </pivotCaches>
  <extLst>
    <ext xmlns:x14="http://schemas.microsoft.com/office/spreadsheetml/2009/9/main" uri="{876F7934-8845-4945-9796-88D515C7AA90}">
      <x14:pivotCaches>
        <pivotCache cacheId="1" r:id="rId5"/>
      </x14:pivotCaches>
    </ex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aseRH_155f183c-0a91-453e-b308-beba2f5c205d" name="baseRH" connection="Consulta - baseRH"/>
          <x15:modelTable id="Calendar" name="Calendar" connection="Conexão"/>
        </x15:modelTables>
        <x15:modelRelationships>
          <x15:modelRelationship fromTable="baseRH" fromColumn="Data Admissão" toTable="Calendar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7" l="1"/>
  <c r="B2" i="7"/>
  <c r="B64" i="7"/>
  <c r="A67" i="7"/>
  <c r="B67" i="7" s="1"/>
  <c r="A73" i="7"/>
  <c r="B73" i="7" s="1"/>
  <c r="A76" i="7"/>
  <c r="B76" i="7" s="1"/>
  <c r="A74" i="7"/>
  <c r="B74" i="7" s="1"/>
  <c r="A72" i="7"/>
  <c r="B72" i="7" s="1"/>
  <c r="A70" i="7"/>
  <c r="B70" i="7" s="1"/>
  <c r="A68" i="7"/>
  <c r="B68" i="7" s="1"/>
  <c r="A66" i="7"/>
  <c r="B66" i="7" s="1"/>
  <c r="A75" i="7"/>
  <c r="B75" i="7" s="1"/>
  <c r="A69" i="7"/>
  <c r="B69" i="7" s="1"/>
  <c r="A65" i="7"/>
  <c r="A71" i="7"/>
  <c r="B71" i="7" s="1"/>
  <c r="B48" i="7"/>
  <c r="A59" i="7"/>
  <c r="B59" i="7" s="1"/>
  <c r="A57" i="7"/>
  <c r="B57" i="7" s="1"/>
  <c r="A55" i="7"/>
  <c r="B55" i="7" s="1"/>
  <c r="A53" i="7"/>
  <c r="B53" i="7" s="1"/>
  <c r="A51" i="7"/>
  <c r="B51" i="7" s="1"/>
  <c r="A52" i="7"/>
  <c r="B52" i="7" s="1"/>
  <c r="A49" i="7"/>
  <c r="A50" i="7"/>
  <c r="B50" i="7" s="1"/>
  <c r="A58" i="7"/>
  <c r="B58" i="7" s="1"/>
  <c r="A54" i="7"/>
  <c r="B54" i="7" s="1"/>
  <c r="A60" i="7"/>
  <c r="B60" i="7" s="1"/>
  <c r="A56" i="7"/>
  <c r="B56" i="7" s="1"/>
  <c r="A40" i="7"/>
  <c r="B32" i="7"/>
  <c r="A39" i="7"/>
  <c r="A38" i="7"/>
  <c r="B40" i="7"/>
  <c r="A37" i="7"/>
  <c r="B39" i="7"/>
  <c r="A44" i="7"/>
  <c r="A36" i="7"/>
  <c r="A43" i="7"/>
  <c r="B43" i="7" s="1"/>
  <c r="A42" i="7"/>
  <c r="B44" i="7"/>
  <c r="A33" i="7"/>
  <c r="B42" i="7"/>
  <c r="A35" i="7"/>
  <c r="B35" i="7" s="1"/>
  <c r="B37" i="7"/>
  <c r="A34" i="7"/>
  <c r="B34" i="7" s="1"/>
  <c r="A41" i="7"/>
  <c r="B41" i="7" s="1"/>
  <c r="B38" i="7"/>
  <c r="B36" i="7"/>
  <c r="C13" i="8"/>
  <c r="A4" i="8"/>
  <c r="C11" i="8"/>
  <c r="A16" i="7"/>
  <c r="A10" i="7"/>
  <c r="A12" i="7"/>
  <c r="A1" i="7"/>
  <c r="F8" i="7"/>
  <c r="C9" i="8"/>
  <c r="A10" i="8"/>
  <c r="A5" i="8"/>
  <c r="A14" i="7"/>
  <c r="J8" i="7"/>
  <c r="O8" i="7"/>
  <c r="C8" i="7"/>
  <c r="B8" i="7"/>
  <c r="A9" i="8"/>
  <c r="C10" i="8"/>
  <c r="B2" i="8"/>
  <c r="U8" i="7"/>
  <c r="U9" i="7" s="1"/>
  <c r="C1" i="7"/>
  <c r="C12" i="8"/>
  <c r="C5" i="8"/>
  <c r="C2" i="8"/>
  <c r="A11" i="7"/>
  <c r="Q8" i="7"/>
  <c r="Q9" i="7" s="1"/>
  <c r="B24" i="7"/>
  <c r="C8" i="8"/>
  <c r="A8" i="8"/>
  <c r="A3" i="8"/>
  <c r="R8" i="7"/>
  <c r="R9" i="7" s="1"/>
  <c r="D1" i="7"/>
  <c r="D2" i="7" s="1"/>
  <c r="A9" i="7"/>
  <c r="V8" i="7"/>
  <c r="V9" i="7" s="1"/>
  <c r="A7" i="8"/>
  <c r="C4" i="8"/>
  <c r="A2" i="8"/>
  <c r="A26" i="7"/>
  <c r="A13" i="7"/>
  <c r="G8" i="7"/>
  <c r="E1" i="7"/>
  <c r="E2" i="7" s="1"/>
  <c r="B3" i="8"/>
  <c r="C6" i="8"/>
  <c r="C7" i="8"/>
  <c r="K8" i="7"/>
  <c r="A15" i="7"/>
  <c r="C3" i="8"/>
  <c r="A6" i="8"/>
  <c r="S8" i="7"/>
  <c r="S9" i="7" s="1"/>
  <c r="T8" i="7"/>
  <c r="T9" i="7" s="1"/>
  <c r="A27" i="7"/>
  <c r="A25" i="7"/>
  <c r="N8" i="7"/>
  <c r="B1" i="7"/>
  <c r="B27" i="7"/>
  <c r="C15" i="7"/>
  <c r="C12" i="7"/>
  <c r="C9" i="7"/>
  <c r="E10" i="7"/>
  <c r="B25" i="7"/>
  <c r="E9" i="7"/>
  <c r="F10" i="7"/>
  <c r="B14" i="7"/>
  <c r="B9" i="7"/>
  <c r="C11" i="7"/>
  <c r="B26" i="7"/>
  <c r="B12" i="7"/>
  <c r="C13" i="7"/>
  <c r="I12" i="7"/>
  <c r="M13" i="7"/>
  <c r="O13" i="7" s="1"/>
  <c r="B13" i="7"/>
  <c r="E16" i="7"/>
  <c r="F9" i="7"/>
  <c r="E12" i="7"/>
  <c r="N13" i="7"/>
  <c r="I13" i="7"/>
  <c r="I9" i="7"/>
  <c r="J9" i="7" s="1"/>
  <c r="C14" i="7"/>
  <c r="E14" i="7"/>
  <c r="G14" i="7" s="1"/>
  <c r="I11" i="7"/>
  <c r="J11" i="7" s="1"/>
  <c r="G12" i="7"/>
  <c r="K9" i="7"/>
  <c r="E11" i="7"/>
  <c r="B11" i="7"/>
  <c r="E15" i="7"/>
  <c r="G11" i="7"/>
  <c r="M12" i="7"/>
  <c r="I10" i="7"/>
  <c r="G10" i="7"/>
  <c r="G9" i="7"/>
  <c r="E13" i="7"/>
  <c r="G13" i="7" s="1"/>
  <c r="F12" i="7"/>
  <c r="B15" i="7"/>
  <c r="C10" i="7"/>
  <c r="B10" i="7"/>
  <c r="M11" i="7"/>
  <c r="M10" i="7"/>
  <c r="F13" i="7"/>
  <c r="O12" i="7"/>
  <c r="M9" i="7"/>
  <c r="N12" i="7"/>
  <c r="O9" i="7"/>
  <c r="K12" i="7"/>
  <c r="F14" i="7"/>
  <c r="K13" i="7"/>
  <c r="F15" i="7"/>
  <c r="N11" i="7"/>
  <c r="O10" i="7"/>
  <c r="B33" i="7"/>
  <c r="B65" i="7"/>
  <c r="B49" i="7"/>
  <c r="B3" i="7" l="1"/>
  <c r="C3" i="7"/>
  <c r="C70" i="7"/>
  <c r="C72" i="7"/>
  <c r="C74" i="7"/>
  <c r="C66" i="7"/>
  <c r="C76" i="7"/>
  <c r="C68" i="7"/>
  <c r="C67" i="7"/>
  <c r="C69" i="7"/>
  <c r="C71" i="7"/>
  <c r="C73" i="7"/>
  <c r="C75" i="7"/>
  <c r="C58" i="7"/>
  <c r="C57" i="7"/>
  <c r="D57" i="7" s="1"/>
  <c r="C53" i="7"/>
  <c r="D53" i="7" s="1"/>
  <c r="C56" i="7"/>
  <c r="D56" i="7" s="1"/>
  <c r="C55" i="7"/>
  <c r="D55" i="7" s="1"/>
  <c r="D58" i="7"/>
  <c r="C59" i="7"/>
  <c r="D59" i="7" s="1"/>
  <c r="C51" i="7"/>
  <c r="D51" i="7" s="1"/>
  <c r="C52" i="7"/>
  <c r="D52" i="7" s="1"/>
  <c r="C60" i="7"/>
  <c r="C50" i="7"/>
  <c r="D50" i="7" s="1"/>
  <c r="C54" i="7"/>
  <c r="D54" i="7" s="1"/>
  <c r="A3" i="7"/>
  <c r="C37" i="7"/>
  <c r="D37" i="7" s="1"/>
  <c r="C39" i="7"/>
  <c r="D39" i="7" s="1"/>
  <c r="C42" i="7"/>
  <c r="D42" i="7" s="1"/>
  <c r="C35" i="7"/>
  <c r="D35" i="7" s="1"/>
  <c r="C38" i="7"/>
  <c r="D38" i="7" s="1"/>
  <c r="C36" i="7"/>
  <c r="D36" i="7" s="1"/>
  <c r="C43" i="7"/>
  <c r="D43" i="7" s="1"/>
  <c r="C34" i="7"/>
  <c r="D34" i="7" s="1"/>
  <c r="C44" i="7"/>
  <c r="D44" i="7" s="1"/>
  <c r="C40" i="7"/>
  <c r="D40" i="7" s="1"/>
  <c r="C41" i="7"/>
  <c r="D41" i="7" s="1"/>
  <c r="B45" i="7"/>
  <c r="A2" i="7" s="1"/>
  <c r="C26" i="7"/>
  <c r="C25" i="7"/>
  <c r="N10" i="7"/>
  <c r="F11" i="7"/>
  <c r="G16" i="7"/>
  <c r="O11" i="7"/>
  <c r="K10" i="7"/>
  <c r="F16" i="7"/>
  <c r="G15" i="7"/>
  <c r="J13" i="7"/>
  <c r="N9" i="7"/>
  <c r="K11" i="7"/>
  <c r="J12" i="7"/>
  <c r="C16" i="7"/>
  <c r="B16" i="7"/>
  <c r="J10" i="7"/>
  <c r="W9" i="7" l="1"/>
  <c r="C27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3F99C8-BAB1-470E-B7D0-628AF383B0DB}" name="Conexão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8B8427FA-B1E8-42F9-9633-C2692A3D108D}" name="Consulta - baseRH" description="Conexão com a consulta 'baseRH' na pasta de trabalho." type="100" refreshedVersion="8" minRefreshableVersion="5">
    <extLst>
      <ext xmlns:x15="http://schemas.microsoft.com/office/spreadsheetml/2010/11/main" uri="{DE250136-89BD-433C-8126-D09CA5730AF9}">
        <x15:connection id="87a9f5e3-8f27-4fa1-885b-c5671502cfe8"/>
      </ext>
    </extLst>
  </connection>
  <connection id="3" xr16:uid="{3053ECC7-AACF-4790-8109-AA9DC7C46223}" keepAlive="1" name="Consulta - dashboard_rh (2)" description="Conexão com a consulta 'dashboard_rh (2)' na pasta de trabalho." type="5" refreshedVersion="8" background="1" saveData="1">
    <dbPr connection="Provider=Microsoft.Mashup.OleDb.1;Data Source=$Workbook$;Location=&quot;dashboard_rh (2)&quot;;Extended Properties=&quot;&quot;" command="SELECT * FROM [dashboard_rh (2)]"/>
  </connection>
  <connection id="4" xr16:uid="{3D1594B6-C3F1-4AEC-BA1E-B0B8EBE4307C}" keepAlive="1" name="ThisWorkbookDataModel" description="Modelo de Dad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1">
    <s v="ThisWorkbookDataModel"/>
    <s v="{[baseRH].[Contrato].[All]}"/>
    <s v="[baseRH].[Nível].[All]"/>
    <s v="[Measures].[Total Masculino]"/>
    <s v="[baseRH].[Nível].&amp;[Gerente]"/>
    <s v="[Measures].[Total Feminino]"/>
    <s v="[baseRH].[Nível].&amp;[Coordenador]"/>
    <s v="[baseRH].[Nível].&amp;[Supervisor]"/>
    <s v="[baseRH].[Nível].&amp;[Analista Sr]"/>
    <s v="[baseRH].[Nível].&amp;[Analista Jr]"/>
    <s v="[baseRH].[Nível].&amp;[Assistente]"/>
    <s v="[baseRH].[Nível].&amp;[Estagiário]"/>
    <s v="[baseRH].[Salário].[All]"/>
    <s v="[baseRH].[Salário].&amp;[15000]"/>
    <s v="[baseRH].[Salário].&amp;[10000]"/>
    <s v="[baseRH].[Salário].&amp;[7000]"/>
    <s v="[baseRH].[Salário].&amp;[5000]"/>
    <s v="[baseRH].[Salário].&amp;[3500]"/>
    <s v="[baseRH].[Salário].&amp;[2500]"/>
    <s v="[baseRH].[Salário].&amp;[1200]"/>
    <s v="[baseRH].[Faixa_Idade].[All]"/>
    <s v="[baseRH].[Faixa_Idade].&amp;[55-64]"/>
    <s v="[baseRH].[Faixa_Idade].&amp;[45-54]"/>
    <s v="[baseRH].[Faixa_Idade].&amp;[35-44]"/>
    <s v="[baseRH].[Faixa_Idade].&amp;[24-34]"/>
    <s v="[baseRH].[Faixa_dias].[All]"/>
    <s v="[baseRH].[Faixa_dias].&amp;[270-364]"/>
    <s v="[baseRH].[Faixa_dias].&amp;[177-269]"/>
    <s v="[baseRH].[Faixa_dias].&amp;[1-85]"/>
    <s v="[baseRH].[Faixa_dias].&amp;[86-176]"/>
    <s v="[baseRH].[Gênero].[All]"/>
    <s v="[baseRH].[Gênero].&amp;[Masculino]"/>
    <s v="[baseRH].[Gênero].&amp;[Feminino]"/>
    <s v="[Measures].[Total Ativos]"/>
    <s v="[Measures].[Total Desligados]"/>
    <s v="[Measures].[Rotatividade]"/>
    <s v="0.00%;-0.00%;0.00%"/>
    <s v="[Measures].[Total Férias]"/>
    <s v="[Measures].[Total Licença]"/>
    <s v="[Measures].[Total Alimentação]"/>
    <s v="[Measures].[Total Saúde]"/>
    <s v="[Measures].[Total Gasolina]"/>
    <s v="[Measures].[Total Odonto]"/>
    <s v="[Measures].[Total Transporte]"/>
    <s v="[Measures].[Total Creche]"/>
    <s v="[baseRH].[Área].&amp;[Vendas]"/>
    <s v="[baseRH].[Área].&amp;[Administração]"/>
    <s v="[baseRH].[Área].&amp;[TI]"/>
    <s v="[baseRH].[Área].&amp;[Recursos Humanos]"/>
    <s v="[baseRH].[Área].&amp;[Produção]"/>
    <s v="[baseRH].[Área].&amp;[Operações]"/>
    <s v="[baseRH].[Área].&amp;[Marketing]"/>
    <s v="[baseRH].[Área].&amp;[Logística]"/>
    <s v="[baseRH].[Área].&amp;[Financeiro]"/>
    <s v="[baseRH].[Contrato].&amp;[Estágio]"/>
    <s v="[baseRH].[Contrato].&amp;[CLT]"/>
    <s v="[Calendar].[Month].&amp;[janeiro]"/>
    <s v="[Calendar].[Month].&amp;[fevereiro]"/>
    <s v="[Calendar].[Month].&amp;[março]"/>
    <s v="[Calendar].[Month].&amp;[abril]"/>
    <s v="[Calendar].[Month].&amp;[maio]"/>
    <s v="[Calendar].[Month].&amp;[junho]"/>
    <s v="[Calendar].[Month].&amp;[julho]"/>
    <s v="[Calendar].[Month].&amp;[agosto]"/>
    <s v="[Calendar].[Month].&amp;[setembro]"/>
    <s v="[Calendar].[Month].&amp;[outubro]"/>
    <s v="[Calendar].[Month].&amp;[novembro]"/>
    <s v="[Calendar].[Month].&amp;[dezembro]"/>
    <s v="{[baseRH].[Área].[All]}"/>
    <s v="{[Calendar].[Month].&amp;[julho]}"/>
    <s v="[Measures].[Total Acumulado]"/>
  </metadataStrings>
  <mdxMetadata count="167">
    <mdx n="0" f="m">
      <t c="1">
        <n x="2"/>
      </t>
    </mdx>
    <mdx n="0" f="m">
      <t c="1">
        <n x="3"/>
      </t>
    </mdx>
    <mdx n="0" f="m">
      <t c="1">
        <n x="4"/>
      </t>
    </mdx>
    <mdx n="0" f="m">
      <t c="1">
        <n x="5"/>
      </t>
    </mdx>
    <mdx n="0" f="m">
      <t c="1">
        <n x="6"/>
      </t>
    </mdx>
    <mdx n="0" f="m">
      <t c="1">
        <n x="7"/>
      </t>
    </mdx>
    <mdx n="0" f="m">
      <t c="1">
        <n x="8"/>
      </t>
    </mdx>
    <mdx n="0" f="m">
      <t c="1">
        <n x="9"/>
      </t>
    </mdx>
    <mdx n="0" f="m">
      <t c="1">
        <n x="10"/>
      </t>
    </mdx>
    <mdx n="0" f="m">
      <t c="1">
        <n x="11"/>
      </t>
    </mdx>
    <mdx n="0" f="m">
      <t c="1">
        <n x="12"/>
      </t>
    </mdx>
    <mdx n="0" f="m">
      <t c="1">
        <n x="13"/>
      </t>
    </mdx>
    <mdx n="0" f="m">
      <t c="1">
        <n x="14"/>
      </t>
    </mdx>
    <mdx n="0" f="m">
      <t c="1">
        <n x="15"/>
      </t>
    </mdx>
    <mdx n="0" f="m">
      <t c="1">
        <n x="16"/>
      </t>
    </mdx>
    <mdx n="0" f="m">
      <t c="1">
        <n x="17"/>
      </t>
    </mdx>
    <mdx n="0" f="m">
      <t c="1">
        <n x="18"/>
      </t>
    </mdx>
    <mdx n="0" f="m">
      <t c="1">
        <n x="19"/>
      </t>
    </mdx>
    <mdx n="0" f="m">
      <t c="1">
        <n x="20"/>
      </t>
    </mdx>
    <mdx n="0" f="m">
      <t c="1">
        <n x="21"/>
      </t>
    </mdx>
    <mdx n="0" f="m">
      <t c="1">
        <n x="22"/>
      </t>
    </mdx>
    <mdx n="0" f="m">
      <t c="1">
        <n x="23"/>
      </t>
    </mdx>
    <mdx n="0" f="m">
      <t c="1">
        <n x="24"/>
      </t>
    </mdx>
    <mdx n="0" f="m">
      <t c="1">
        <n x="25"/>
      </t>
    </mdx>
    <mdx n="0" f="m">
      <t c="1">
        <n x="26"/>
      </t>
    </mdx>
    <mdx n="0" f="m">
      <t c="1">
        <n x="27"/>
      </t>
    </mdx>
    <mdx n="0" f="m">
      <t c="1">
        <n x="28"/>
      </t>
    </mdx>
    <mdx n="0" f="m">
      <t c="1">
        <n x="29"/>
      </t>
    </mdx>
    <mdx n="0" f="m">
      <t c="1">
        <n x="30"/>
      </t>
    </mdx>
    <mdx n="0" f="m">
      <t c="1">
        <n x="31"/>
      </t>
    </mdx>
    <mdx n="0" f="m">
      <t c="1">
        <n x="32"/>
      </t>
    </mdx>
    <mdx n="0" f="m">
      <t c="1">
        <n x="33"/>
      </t>
    </mdx>
    <mdx n="0" f="m">
      <t c="1">
        <n x="34"/>
      </t>
    </mdx>
    <mdx n="0" f="m">
      <t c="1">
        <n x="35"/>
      </t>
    </mdx>
    <mdx n="0" f="m">
      <t c="1">
        <n x="37"/>
      </t>
    </mdx>
    <mdx n="0" f="m">
      <t c="1">
        <n x="38"/>
      </t>
    </mdx>
    <mdx n="0" f="m">
      <t c="1">
        <n x="39"/>
      </t>
    </mdx>
    <mdx n="0" f="m">
      <t c="1">
        <n x="40"/>
      </t>
    </mdx>
    <mdx n="0" f="m">
      <t c="1">
        <n x="41"/>
      </t>
    </mdx>
    <mdx n="0" f="m">
      <t c="1">
        <n x="42"/>
      </t>
    </mdx>
    <mdx n="0" f="m">
      <t c="1">
        <n x="43"/>
      </t>
    </mdx>
    <mdx n="0" f="m">
      <t c="1">
        <n x="44"/>
      </t>
    </mdx>
    <mdx n="0" f="m">
      <t c="1">
        <n x="45"/>
      </t>
    </mdx>
    <mdx n="0" f="m">
      <t c="1">
        <n x="46"/>
      </t>
    </mdx>
    <mdx n="0" f="m">
      <t c="1">
        <n x="47"/>
      </t>
    </mdx>
    <mdx n="0" f="m">
      <t c="1">
        <n x="48"/>
      </t>
    </mdx>
    <mdx n="0" f="m">
      <t c="1">
        <n x="49"/>
      </t>
    </mdx>
    <mdx n="0" f="m">
      <t c="1">
        <n x="50"/>
      </t>
    </mdx>
    <mdx n="0" f="m">
      <t c="1">
        <n x="51"/>
      </t>
    </mdx>
    <mdx n="0" f="m">
      <t c="1">
        <n x="52"/>
      </t>
    </mdx>
    <mdx n="0" f="m">
      <t c="1">
        <n x="53"/>
      </t>
    </mdx>
    <mdx n="0" f="m">
      <t c="1">
        <n x="54"/>
      </t>
    </mdx>
    <mdx n="0" f="m">
      <t c="1">
        <n x="55"/>
      </t>
    </mdx>
    <mdx n="0" f="m">
      <t c="1">
        <n x="56"/>
      </t>
    </mdx>
    <mdx n="0" f="m">
      <t c="1">
        <n x="57"/>
      </t>
    </mdx>
    <mdx n="0" f="m">
      <t c="1">
        <n x="58"/>
      </t>
    </mdx>
    <mdx n="0" f="m">
      <t c="1">
        <n x="59"/>
      </t>
    </mdx>
    <mdx n="0" f="m">
      <t c="1">
        <n x="60"/>
      </t>
    </mdx>
    <mdx n="0" f="m">
      <t c="1">
        <n x="61"/>
      </t>
    </mdx>
    <mdx n="0" f="m">
      <t c="1">
        <n x="62"/>
      </t>
    </mdx>
    <mdx n="0" f="m">
      <t c="1">
        <n x="63"/>
      </t>
    </mdx>
    <mdx n="0" f="m">
      <t c="1">
        <n x="64"/>
      </t>
    </mdx>
    <mdx n="0" f="m">
      <t c="1">
        <n x="65"/>
      </t>
    </mdx>
    <mdx n="0" f="m">
      <t c="1">
        <n x="66"/>
      </t>
    </mdx>
    <mdx n="0" f="m">
      <t c="1">
        <n x="67"/>
      </t>
    </mdx>
    <mdx n="0" f="v">
      <t c="5" fi="0">
        <n x="30"/>
        <n x="33"/>
        <n x="68" s="1"/>
        <n x="1" s="1"/>
        <n x="69" s="1"/>
      </t>
    </mdx>
    <mdx n="0" f="v">
      <t c="5" fi="0">
        <n x="4"/>
        <n x="3"/>
        <n x="68" s="1"/>
        <n x="1" s="1"/>
        <n x="69" s="1"/>
      </t>
    </mdx>
    <mdx n="0" f="v">
      <t c="5" fi="0">
        <n x="8"/>
        <n x="3"/>
        <n x="68" s="1"/>
        <n x="1" s="1"/>
        <n x="69" s="1"/>
      </t>
    </mdx>
    <mdx n="0" f="v">
      <t c="5" fi="0">
        <n x="11"/>
        <n x="3"/>
        <n x="68" s="1"/>
        <n x="1" s="1"/>
        <n x="69" s="1"/>
      </t>
    </mdx>
    <mdx n="0" f="v">
      <t c="5" fi="0">
        <n x="32"/>
        <n x="33"/>
        <n x="68" s="1"/>
        <n x="1" s="1"/>
        <n x="69" s="1"/>
      </t>
    </mdx>
    <mdx n="0" f="v">
      <t c="5" fi="0">
        <n x="18"/>
        <n x="5"/>
        <n x="68" s="1"/>
        <n x="1" s="1"/>
        <n x="69" s="1"/>
      </t>
    </mdx>
    <mdx n="0" f="v">
      <t c="5" fi="0">
        <n x="6"/>
        <n x="5"/>
        <n x="68" s="1"/>
        <n x="1" s="1"/>
        <n x="69" s="1"/>
      </t>
    </mdx>
    <mdx n="0" f="v">
      <t c="5" fi="0">
        <n x="11"/>
        <n x="5"/>
        <n x="68" s="1"/>
        <n x="1" s="1"/>
        <n x="69" s="1"/>
      </t>
    </mdx>
    <mdx n="0" f="v">
      <t c="5" fi="0">
        <n x="9"/>
        <n x="3"/>
        <n x="68" s="1"/>
        <n x="1" s="1"/>
        <n x="69" s="1"/>
      </t>
    </mdx>
    <mdx n="0" f="v">
      <t c="5" fi="0">
        <n x="31"/>
        <n x="33"/>
        <n x="68" s="1"/>
        <n x="1" s="1"/>
        <n x="69" s="1"/>
      </t>
    </mdx>
    <mdx n="0" f="v">
      <t c="5" fi="0">
        <n x="8"/>
        <n x="5"/>
        <n x="68" s="1"/>
        <n x="1" s="1"/>
        <n x="69" s="1"/>
      </t>
    </mdx>
    <mdx n="0" f="v">
      <t c="5" fi="0">
        <n x="7"/>
        <n x="3"/>
        <n x="68" s="1"/>
        <n x="1" s="1"/>
        <n x="69" s="1"/>
      </t>
    </mdx>
    <mdx n="0" f="v">
      <t c="5" fi="0">
        <n x="25"/>
        <n x="3"/>
        <n x="68" s="1"/>
        <n x="1" s="1"/>
        <n x="69" s="1"/>
      </t>
    </mdx>
    <mdx n="0" f="v">
      <t c="5" fi="0">
        <n x="7"/>
        <n x="5"/>
        <n x="68" s="1"/>
        <n x="1" s="1"/>
        <n x="69" s="1"/>
      </t>
    </mdx>
    <mdx n="0" f="v">
      <t c="5" fi="0">
        <n x="19"/>
        <n x="5"/>
        <n x="68" s="1"/>
        <n x="1" s="1"/>
        <n x="69" s="1"/>
      </t>
    </mdx>
    <mdx n="0" f="v">
      <t c="5" fi="0">
        <n x="25"/>
        <n x="5"/>
        <n x="68" s="1"/>
        <n x="1" s="1"/>
        <n x="69" s="1"/>
      </t>
    </mdx>
    <mdx n="0" f="v">
      <t c="5" fi="0">
        <n x="24"/>
        <n x="5"/>
        <n x="68" s="1"/>
        <n x="1" s="1"/>
        <n x="69" s="1"/>
      </t>
    </mdx>
    <mdx n="0" f="v">
      <t c="5" fi="0">
        <n x="6"/>
        <n x="3"/>
        <n x="68" s="1"/>
        <n x="1" s="1"/>
        <n x="69" s="1"/>
      </t>
    </mdx>
    <mdx n="0" f="v">
      <t c="5" fi="0">
        <n x="14"/>
        <n x="3"/>
        <n x="68" s="1"/>
        <n x="1" s="1"/>
        <n x="69" s="1"/>
      </t>
    </mdx>
    <mdx n="0" f="v">
      <t c="5" fi="0">
        <n x="22"/>
        <n x="5"/>
        <n x="68" s="1"/>
        <n x="1" s="1"/>
        <n x="69" s="1"/>
      </t>
    </mdx>
    <mdx n="0" f="v">
      <t c="5" fi="0">
        <n x="16"/>
        <n x="3"/>
        <n x="68" s="1"/>
        <n x="1" s="1"/>
        <n x="69" s="1"/>
      </t>
    </mdx>
    <mdx n="0" f="v">
      <t c="5" fi="0">
        <n x="24"/>
        <n x="3"/>
        <n x="68" s="1"/>
        <n x="1" s="1"/>
        <n x="69" s="1"/>
      </t>
    </mdx>
    <mdx n="0" f="v">
      <t c="5" fi="0">
        <n x="9"/>
        <n x="5"/>
        <n x="68" s="1"/>
        <n x="1" s="1"/>
        <n x="69" s="1"/>
      </t>
    </mdx>
    <mdx n="0" f="v">
      <t c="5" fi="0">
        <n x="17"/>
        <n x="3"/>
        <n x="68" s="1"/>
        <n x="1" s="1"/>
        <n x="69" s="1"/>
      </t>
    </mdx>
    <mdx n="0" f="v">
      <t c="5" fi="0">
        <n x="18"/>
        <n x="3"/>
        <n x="68" s="1"/>
        <n x="1" s="1"/>
        <n x="69" s="1"/>
      </t>
    </mdx>
    <mdx n="0" f="v">
      <t c="5" fi="0">
        <n x="19"/>
        <n x="3"/>
        <n x="68" s="1"/>
        <n x="1" s="1"/>
        <n x="69" s="1"/>
      </t>
    </mdx>
    <mdx n="0" f="v">
      <t c="5" fi="0">
        <n x="15"/>
        <n x="3"/>
        <n x="68" s="1"/>
        <n x="1" s="1"/>
        <n x="69" s="1"/>
      </t>
    </mdx>
    <mdx n="0" f="v">
      <t c="5" fi="0">
        <n x="16"/>
        <n x="5"/>
        <n x="68" s="1"/>
        <n x="1" s="1"/>
        <n x="69" s="1"/>
      </t>
    </mdx>
    <mdx n="0" f="v">
      <t c="5" fi="0">
        <n x="4"/>
        <n x="5"/>
        <n x="68" s="1"/>
        <n x="1" s="1"/>
        <n x="69" s="1"/>
      </t>
    </mdx>
    <mdx n="0" f="v">
      <t c="5" fi="0">
        <n x="10"/>
        <n x="3"/>
        <n x="68" s="1"/>
        <n x="1" s="1"/>
        <n x="69" s="1"/>
      </t>
    </mdx>
    <mdx n="0" f="v">
      <t c="5" fi="0">
        <n x="10"/>
        <n x="5"/>
        <n x="68" s="1"/>
        <n x="1" s="1"/>
        <n x="69" s="1"/>
      </t>
    </mdx>
    <mdx n="0" f="v">
      <t c="5" fi="0">
        <n x="15"/>
        <n x="5"/>
        <n x="68" s="1"/>
        <n x="1" s="1"/>
        <n x="69" s="1"/>
      </t>
    </mdx>
    <mdx n="0" f="v">
      <t c="5" fi="0">
        <n x="26"/>
        <n x="3"/>
        <n x="68" s="1"/>
        <n x="1" s="1"/>
        <n x="69" s="1"/>
      </t>
    </mdx>
    <mdx n="0" f="v">
      <t c="5" fi="0">
        <n x="26"/>
        <n x="5"/>
        <n x="68" s="1"/>
        <n x="1" s="1"/>
        <n x="69" s="1"/>
      </t>
    </mdx>
    <mdx n="0" f="v">
      <t c="5" fi="0">
        <n x="28"/>
        <n x="3"/>
        <n x="68" s="1"/>
        <n x="1" s="1"/>
        <n x="69" s="1"/>
      </t>
    </mdx>
    <mdx n="0" f="v">
      <t c="5" fi="0">
        <n x="21"/>
        <n x="3"/>
        <n x="68" s="1"/>
        <n x="1" s="1"/>
        <n x="69" s="1"/>
      </t>
    </mdx>
    <mdx n="0" f="v">
      <t c="5" fi="0">
        <n x="14"/>
        <n x="5"/>
        <n x="68" s="1"/>
        <n x="1" s="1"/>
        <n x="69" s="1"/>
      </t>
    </mdx>
    <mdx n="0" f="v">
      <t c="5" fi="0">
        <n x="20"/>
        <n x="3"/>
        <n x="68" s="1"/>
        <n x="1" s="1"/>
        <n x="69" s="1"/>
      </t>
    </mdx>
    <mdx n="0" f="v">
      <t c="5" fi="0">
        <n x="13"/>
        <n x="5"/>
        <n x="68" s="1"/>
        <n x="1" s="1"/>
        <n x="69" s="1"/>
      </t>
    </mdx>
    <mdx n="0" f="v">
      <t c="5" fi="0">
        <n x="27"/>
        <n x="5"/>
        <n x="68" s="1"/>
        <n x="1" s="1"/>
        <n x="69" s="1"/>
      </t>
    </mdx>
    <mdx n="0" f="v">
      <t c="5" fi="0">
        <n x="29"/>
        <n x="3"/>
        <n x="68" s="1"/>
        <n x="1" s="1"/>
        <n x="69" s="1"/>
      </t>
    </mdx>
    <mdx n="0" f="v">
      <t c="5" fi="0">
        <n x="29"/>
        <n x="5"/>
        <n x="68" s="1"/>
        <n x="1" s="1"/>
        <n x="69" s="1"/>
      </t>
    </mdx>
    <mdx n="0" f="v">
      <t c="5" fi="0">
        <n x="17"/>
        <n x="5"/>
        <n x="68" s="1"/>
        <n x="1" s="1"/>
        <n x="69" s="1"/>
      </t>
    </mdx>
    <mdx n="0" f="v">
      <t c="5" fi="0">
        <n x="12"/>
        <n x="3"/>
        <n x="68" s="1"/>
        <n x="1" s="1"/>
        <n x="69" s="1"/>
      </t>
    </mdx>
    <mdx n="0" f="v">
      <t c="4" fi="0">
        <n x="38"/>
        <n x="68" s="1"/>
        <n x="1" s="1"/>
        <n x="69" s="1"/>
      </t>
    </mdx>
    <mdx n="0" f="v">
      <t c="4" fi="0">
        <n x="34"/>
        <n x="68" s="1"/>
        <n x="1" s="1"/>
        <n x="69" s="1"/>
      </t>
    </mdx>
    <mdx n="0" f="v">
      <t c="5" fi="0">
        <n x="27"/>
        <n x="3"/>
        <n x="68" s="1"/>
        <n x="1" s="1"/>
        <n x="69" s="1"/>
      </t>
    </mdx>
    <mdx n="0" f="v">
      <t c="5" fi="0">
        <n x="23"/>
        <n x="3"/>
        <n x="68" s="1"/>
        <n x="1" s="1"/>
        <n x="69" s="1"/>
      </t>
    </mdx>
    <mdx n="0" f="v">
      <t c="5" fi="0">
        <n x="12"/>
        <n x="5"/>
        <n x="68" s="1"/>
        <n x="1" s="1"/>
        <n x="69" s="1"/>
      </t>
    </mdx>
    <mdx n="0" f="v">
      <t c="5" fi="0">
        <n x="13"/>
        <n x="3"/>
        <n x="68" s="1"/>
        <n x="1" s="1"/>
        <n x="69" s="1"/>
      </t>
    </mdx>
    <mdx n="0" f="v">
      <t c="5" fi="0">
        <n x="20"/>
        <n x="5"/>
        <n x="68" s="1"/>
        <n x="1" s="1"/>
        <n x="69" s="1"/>
      </t>
    </mdx>
    <mdx n="0" f="v">
      <t c="5" fi="0">
        <n x="28"/>
        <n x="5"/>
        <n x="68" s="1"/>
        <n x="1" s="1"/>
        <n x="69" s="1"/>
      </t>
    </mdx>
    <mdx n="0" f="v">
      <t c="4" fi="0">
        <n x="37"/>
        <n x="68" s="1"/>
        <n x="1" s="1"/>
        <n x="69" s="1"/>
      </t>
    </mdx>
    <mdx n="0" f="v">
      <t c="5" fi="0">
        <n x="22"/>
        <n x="3"/>
        <n x="68" s="1"/>
        <n x="1" s="1"/>
        <n x="69" s="1"/>
      </t>
    </mdx>
    <mdx n="0" f="v">
      <t c="5" fi="0">
        <n x="21"/>
        <n x="5"/>
        <n x="68" s="1"/>
        <n x="1" s="1"/>
        <n x="69" s="1"/>
      </t>
    </mdx>
    <mdx n="0" f="v">
      <t c="4" si="36">
        <n x="35"/>
        <n x="68" s="1"/>
        <n x="1" s="1"/>
        <n x="69" s="1"/>
      </t>
    </mdx>
    <mdx n="0" f="v">
      <t c="5" fi="0">
        <n x="2"/>
        <n x="3"/>
        <n x="68" s="1"/>
        <n x="1" s="1"/>
        <n x="69" s="1"/>
      </t>
    </mdx>
    <mdx n="0" f="v">
      <t c="5" fi="0">
        <n x="2"/>
        <n x="5"/>
        <n x="68" s="1"/>
        <n x="1" s="1"/>
        <n x="69" s="1"/>
      </t>
    </mdx>
    <mdx n="0" f="v">
      <t c="5" fi="0">
        <n x="23"/>
        <n x="5"/>
        <n x="68" s="1"/>
        <n x="1" s="1"/>
        <n x="69" s="1"/>
      </t>
    </mdx>
    <mdx n="0" f="v">
      <t c="4" fi="0">
        <n x="43"/>
        <n x="68" s="1"/>
        <n x="1" s="1"/>
        <n x="69" s="1"/>
      </t>
    </mdx>
    <mdx n="0" f="v">
      <t c="4" fi="0">
        <n x="40"/>
        <n x="68" s="1"/>
        <n x="1" s="1"/>
        <n x="69" s="1"/>
      </t>
    </mdx>
    <mdx n="0" f="v">
      <t c="4" fi="0">
        <n x="42"/>
        <n x="68" s="1"/>
        <n x="1" s="1"/>
        <n x="69" s="1"/>
      </t>
    </mdx>
    <mdx n="0" f="v">
      <t c="4" fi="0">
        <n x="44"/>
        <n x="68" s="1"/>
        <n x="1" s="1"/>
        <n x="69" s="1"/>
      </t>
    </mdx>
    <mdx n="0" f="v">
      <t c="4" fi="0">
        <n x="39"/>
        <n x="68" s="1"/>
        <n x="1" s="1"/>
        <n x="69" s="1"/>
      </t>
    </mdx>
    <mdx n="0" f="v">
      <t c="4" fi="0">
        <n x="41"/>
        <n x="68" s="1"/>
        <n x="1" s="1"/>
        <n x="69" s="1"/>
      </t>
    </mdx>
    <mdx n="0" f="m">
      <t c="1">
        <n x="70"/>
      </t>
    </mdx>
    <mdx n="0" f="v">
      <t c="2" fi="0">
        <n x="63"/>
        <n x="70"/>
      </t>
    </mdx>
    <mdx n="0" f="v">
      <t c="2" fi="0">
        <n x="62"/>
        <n x="70"/>
      </t>
    </mdx>
    <mdx n="0" f="v">
      <t c="2" fi="0">
        <n x="66"/>
        <n x="70"/>
      </t>
    </mdx>
    <mdx n="0" f="v">
      <t c="2" fi="0">
        <n x="67"/>
        <n x="70"/>
      </t>
    </mdx>
    <mdx n="0" f="v">
      <t c="2" fi="0">
        <n x="56"/>
        <n x="70"/>
      </t>
    </mdx>
    <mdx n="0" f="v">
      <t c="2" fi="0">
        <n x="65"/>
        <n x="70"/>
      </t>
    </mdx>
    <mdx n="0" f="v">
      <t c="2" fi="0">
        <n x="58"/>
        <n x="70"/>
      </t>
    </mdx>
    <mdx n="0" f="v">
      <t c="2" fi="0">
        <n x="60"/>
        <n x="70"/>
      </t>
    </mdx>
    <mdx n="0" f="v">
      <t c="2" fi="0">
        <n x="57"/>
        <n x="70"/>
      </t>
    </mdx>
    <mdx n="0" f="v">
      <t c="2" fi="0">
        <n x="64"/>
        <n x="70"/>
      </t>
    </mdx>
    <mdx n="0" f="v">
      <t c="2" fi="0">
        <n x="61"/>
        <n x="70"/>
      </t>
    </mdx>
    <mdx n="0" f="v">
      <t c="2" fi="0">
        <n x="59"/>
        <n x="70"/>
      </t>
    </mdx>
    <mdx n="0" f="v">
      <t c="2" fi="0">
        <n x="56"/>
        <n x="34"/>
      </t>
    </mdx>
    <mdx n="0" f="v">
      <t c="2" fi="0">
        <n x="57"/>
        <n x="34"/>
      </t>
    </mdx>
    <mdx n="0" f="v">
      <t c="2" fi="0">
        <n x="65"/>
        <n x="34"/>
      </t>
    </mdx>
    <mdx n="0" f="v">
      <t c="2" fi="0">
        <n x="60"/>
        <n x="34"/>
      </t>
    </mdx>
    <mdx n="0" f="v">
      <t c="2" fi="0">
        <n x="58"/>
        <n x="34"/>
      </t>
    </mdx>
    <mdx n="0" f="v">
      <t c="2" fi="0">
        <n x="66"/>
        <n x="34"/>
      </t>
    </mdx>
    <mdx n="0" f="v">
      <t c="2" fi="0">
        <n x="67"/>
        <n x="34"/>
      </t>
    </mdx>
    <mdx n="0" f="v">
      <t c="2" fi="0">
        <n x="61"/>
        <n x="34"/>
      </t>
    </mdx>
    <mdx n="0" f="v">
      <t c="2" fi="0">
        <n x="59"/>
        <n x="34"/>
      </t>
    </mdx>
    <mdx n="0" f="v">
      <t c="2" fi="0">
        <n x="62"/>
        <n x="34"/>
      </t>
    </mdx>
    <mdx n="0" f="v">
      <t c="2" fi="0">
        <n x="63"/>
        <n x="34"/>
      </t>
    </mdx>
    <mdx n="0" f="v">
      <t c="2" fi="0">
        <n x="64"/>
        <n x="34"/>
      </t>
    </mdx>
    <mdx n="0" f="v">
      <t c="2" si="36">
        <n x="56"/>
        <n x="35"/>
      </t>
    </mdx>
    <mdx n="0" f="v">
      <t c="2" si="36">
        <n x="57"/>
        <n x="35"/>
      </t>
    </mdx>
    <mdx n="0" f="v">
      <t c="2" si="36">
        <n x="58"/>
        <n x="35"/>
      </t>
    </mdx>
    <mdx n="0" f="v">
      <t c="2" si="36">
        <n x="66"/>
        <n x="35"/>
      </t>
    </mdx>
    <mdx n="0" f="v">
      <t c="2" si="36">
        <n x="67"/>
        <n x="35"/>
      </t>
    </mdx>
    <mdx n="0" f="v">
      <t c="2" si="36">
        <n x="65"/>
        <n x="35"/>
      </t>
    </mdx>
    <mdx n="0" f="v">
      <t c="2" si="36">
        <n x="59"/>
        <n x="35"/>
      </t>
    </mdx>
    <mdx n="0" f="v">
      <t c="2" si="36">
        <n x="60"/>
        <n x="35"/>
      </t>
    </mdx>
    <mdx n="0" f="v">
      <t c="2" si="36">
        <n x="62"/>
        <n x="35"/>
      </t>
    </mdx>
    <mdx n="0" f="v">
      <t c="2" si="36">
        <n x="63"/>
        <n x="35"/>
      </t>
    </mdx>
    <mdx n="0" f="v">
      <t c="2" si="36">
        <n x="64"/>
        <n x="35"/>
      </t>
    </mdx>
    <mdx n="0" f="v">
      <t c="2" si="36">
        <n x="61"/>
        <n x="35"/>
      </t>
    </mdx>
  </mdxMetadata>
  <valueMetadata count="16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</valueMetadata>
</metadata>
</file>

<file path=xl/sharedStrings.xml><?xml version="1.0" encoding="utf-8"?>
<sst xmlns="http://schemas.openxmlformats.org/spreadsheetml/2006/main" count="31" uniqueCount="12">
  <si>
    <t>Rótulos de Linha</t>
  </si>
  <si>
    <t>v</t>
  </si>
  <si>
    <t>Cargo x Gênero</t>
  </si>
  <si>
    <t>Salário x Gênero</t>
  </si>
  <si>
    <t>Idade x Gênero</t>
  </si>
  <si>
    <t>Tempo de Empresa x Gênero</t>
  </si>
  <si>
    <t>Percentual</t>
  </si>
  <si>
    <t>Total</t>
  </si>
  <si>
    <t>(Tudo)</t>
  </si>
  <si>
    <t>julho</t>
  </si>
  <si>
    <t>MoM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</si>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</sst>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left"/>
    </xf>
    <xf numFmtId="10" fontId="0" fillId="0" borderId="0" xfId="2" applyNumberFormat="1" applyFont="1"/>
    <xf numFmtId="10" fontId="0" fillId="0" borderId="0" xfId="0" applyNumberFormat="1"/>
    <xf numFmtId="44" fontId="0" fillId="0" borderId="0" xfId="1" applyFont="1"/>
    <xf numFmtId="44" fontId="0" fillId="0" borderId="0" xfId="0" applyNumberFormat="1"/>
    <xf numFmtId="0" fontId="0" fillId="2" borderId="0" xfId="0" applyFill="1"/>
    <xf numFmtId="0" fontId="2" fillId="3" borderId="0" xfId="0" applyFont="1" applyFill="1"/>
    <xf numFmtId="10" fontId="0" fillId="0" borderId="0" xfId="2" applyNumberFormat="1" applyFont="1" applyAlignment="1">
      <alignment horizontal="left"/>
    </xf>
    <xf numFmtId="10" fontId="0" fillId="0" borderId="0" xfId="2" applyNumberFormat="1" applyFont="1" applyAlignment="1">
      <alignment horizontal="right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303A52"/>
      <color rgb="FFE67872"/>
      <color rgb="FF77A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J10" s="7"/>
        <tr r="J10" s="7"/>
        <tr r="J10" s="7"/>
        <tr r="J10" s="7"/>
        <tr r="B16" s="7"/>
        <tr r="B16" s="7"/>
        <tr r="B16" s="7"/>
        <tr r="B16" s="7"/>
        <tr r="C16" s="7"/>
        <tr r="C16" s="7"/>
        <tr r="C16" s="7"/>
        <tr r="C16" s="7"/>
        <tr r="J12" s="7"/>
        <tr r="J12" s="7"/>
        <tr r="J12" s="7"/>
        <tr r="J12" s="7"/>
        <tr r="K11" s="7"/>
        <tr r="K11" s="7"/>
        <tr r="K11" s="7"/>
        <tr r="K11" s="7"/>
        <tr r="N9" s="7"/>
        <tr r="N9" s="7"/>
        <tr r="N9" s="7"/>
        <tr r="N9" s="7"/>
        <tr r="J13" s="7"/>
        <tr r="J13" s="7"/>
        <tr r="J13" s="7"/>
        <tr r="J13" s="7"/>
        <tr r="G15" s="7"/>
        <tr r="G15" s="7"/>
        <tr r="G15" s="7"/>
        <tr r="G15" s="7"/>
        <tr r="F16" s="7"/>
        <tr r="F16" s="7"/>
        <tr r="F16" s="7"/>
        <tr r="F16" s="7"/>
        <tr r="K10" s="7"/>
        <tr r="K10" s="7"/>
        <tr r="K10" s="7"/>
        <tr r="K10" s="7"/>
        <tr r="O11" s="7"/>
        <tr r="O11" s="7"/>
        <tr r="O11" s="7"/>
        <tr r="O11" s="7"/>
        <tr r="G16" s="7"/>
        <tr r="G16" s="7"/>
        <tr r="G16" s="7"/>
        <tr r="G16" s="7"/>
        <tr r="F11" s="7"/>
        <tr r="F11" s="7"/>
        <tr r="F11" s="7"/>
        <tr r="F11" s="7"/>
        <tr r="N10" s="7"/>
        <tr r="N10" s="7"/>
        <tr r="N10" s="7"/>
        <tr r="N10" s="7"/>
        <tr r="O10" s="7"/>
        <tr r="O10" s="7"/>
        <tr r="O10" s="7"/>
        <tr r="O10" s="7"/>
        <tr r="N11" s="7"/>
        <tr r="N11" s="7"/>
        <tr r="N11" s="7"/>
        <tr r="N11" s="7"/>
        <tr r="F15" s="7"/>
        <tr r="F15" s="7"/>
        <tr r="F15" s="7"/>
        <tr r="F15" s="7"/>
        <tr r="K13" s="7"/>
        <tr r="K13" s="7"/>
        <tr r="K13" s="7"/>
        <tr r="K13" s="7"/>
        <tr r="F14" s="7"/>
        <tr r="F14" s="7"/>
        <tr r="F14" s="7"/>
        <tr r="F14" s="7"/>
        <tr r="K12" s="7"/>
        <tr r="K12" s="7"/>
        <tr r="K12" s="7"/>
        <tr r="K12" s="7"/>
        <tr r="O9" s="7"/>
        <tr r="O9" s="7"/>
        <tr r="O9" s="7"/>
        <tr r="O9" s="7"/>
        <tr r="N12" s="7"/>
        <tr r="N12" s="7"/>
        <tr r="N12" s="7"/>
        <tr r="N12" s="7"/>
        <tr r="M9" s="7"/>
        <tr r="O12" s="7"/>
        <tr r="O12" s="7"/>
        <tr r="O12" s="7"/>
        <tr r="O12" s="7"/>
        <tr r="F13" s="7"/>
        <tr r="F13" s="7"/>
        <tr r="F13" s="7"/>
        <tr r="F13" s="7"/>
        <tr r="M10" s="7"/>
        <tr r="M11" s="7"/>
        <tr r="B10" s="7"/>
        <tr r="B10" s="7"/>
        <tr r="B10" s="7"/>
        <tr r="B10" s="7"/>
        <tr r="C10" s="7"/>
        <tr r="C10" s="7"/>
        <tr r="C10" s="7"/>
        <tr r="C10" s="7"/>
        <tr r="B15" s="7"/>
        <tr r="B15" s="7"/>
        <tr r="B15" s="7"/>
        <tr r="B15" s="7"/>
        <tr r="F12" s="7"/>
        <tr r="F12" s="7"/>
        <tr r="F12" s="7"/>
        <tr r="F12" s="7"/>
        <tr r="G13" s="7"/>
        <tr r="G13" s="7"/>
        <tr r="G13" s="7"/>
        <tr r="G13" s="7"/>
        <tr r="E13" s="7"/>
        <tr r="G9" s="7"/>
        <tr r="G9" s="7"/>
        <tr r="G9" s="7"/>
        <tr r="G9" s="7"/>
        <tr r="G10" s="7"/>
        <tr r="G10" s="7"/>
        <tr r="G10" s="7"/>
        <tr r="G10" s="7"/>
        <tr r="I10" s="7"/>
        <tr r="M12" s="7"/>
        <tr r="G11" s="7"/>
        <tr r="G11" s="7"/>
        <tr r="G11" s="7"/>
        <tr r="G11" s="7"/>
        <tr r="E15" s="7"/>
        <tr r="B11" s="7"/>
        <tr r="B11" s="7"/>
        <tr r="B11" s="7"/>
        <tr r="B11" s="7"/>
        <tr r="E11" s="7"/>
        <tr r="K9" s="7"/>
        <tr r="K9" s="7"/>
        <tr r="K9" s="7"/>
        <tr r="K9" s="7"/>
        <tr r="G12" s="7"/>
        <tr r="G12" s="7"/>
        <tr r="G12" s="7"/>
        <tr r="G12" s="7"/>
        <tr r="J11" s="7"/>
        <tr r="J11" s="7"/>
        <tr r="J11" s="7"/>
        <tr r="J11" s="7"/>
        <tr r="I11" s="7"/>
        <tr r="G14" s="7"/>
        <tr r="G14" s="7"/>
        <tr r="G14" s="7"/>
        <tr r="G14" s="7"/>
        <tr r="E14" s="7"/>
        <tr r="C14" s="7"/>
        <tr r="C14" s="7"/>
        <tr r="C14" s="7"/>
        <tr r="C14" s="7"/>
        <tr r="J9" s="7"/>
        <tr r="J9" s="7"/>
        <tr r="J9" s="7"/>
        <tr r="J9" s="7"/>
        <tr r="I9" s="7"/>
        <tr r="I13" s="7"/>
        <tr r="N13" s="7"/>
        <tr r="N13" s="7"/>
        <tr r="N13" s="7"/>
        <tr r="N13" s="7"/>
        <tr r="E12" s="7"/>
        <tr r="F9" s="7"/>
        <tr r="F9" s="7"/>
        <tr r="F9" s="7"/>
        <tr r="F9" s="7"/>
        <tr r="E16" s="7"/>
        <tr r="B13" s="7"/>
        <tr r="B13" s="7"/>
        <tr r="B13" s="7"/>
        <tr r="B13" s="7"/>
        <tr r="O13" s="7"/>
        <tr r="O13" s="7"/>
        <tr r="O13" s="7"/>
        <tr r="O13" s="7"/>
        <tr r="M13" s="7"/>
        <tr r="I12" s="7"/>
        <tr r="C13" s="7"/>
        <tr r="C13" s="7"/>
        <tr r="C13" s="7"/>
        <tr r="C13" s="7"/>
        <tr r="B12" s="7"/>
        <tr r="B12" s="7"/>
        <tr r="B12" s="7"/>
        <tr r="B12" s="7"/>
        <tr r="B26" s="7"/>
        <tr r="B26" s="7"/>
        <tr r="B26" s="7"/>
        <tr r="B26" s="7"/>
        <tr r="C11" s="7"/>
        <tr r="C11" s="7"/>
        <tr r="C11" s="7"/>
        <tr r="C11" s="7"/>
        <tr r="B9" s="7"/>
        <tr r="B9" s="7"/>
        <tr r="B9" s="7"/>
        <tr r="B9" s="7"/>
        <tr r="B14" s="7"/>
        <tr r="B14" s="7"/>
        <tr r="B14" s="7"/>
        <tr r="B14" s="7"/>
        <tr r="F10" s="7"/>
        <tr r="F10" s="7"/>
        <tr r="F10" s="7"/>
        <tr r="F10" s="7"/>
        <tr r="E9" s="7"/>
        <tr r="B25" s="7"/>
        <tr r="B25" s="7"/>
        <tr r="B25" s="7"/>
        <tr r="B25" s="7"/>
        <tr r="E10" s="7"/>
        <tr r="C9" s="7"/>
        <tr r="C9" s="7"/>
        <tr r="C9" s="7"/>
        <tr r="C9" s="7"/>
        <tr r="C12" s="7"/>
        <tr r="C12" s="7"/>
        <tr r="C12" s="7"/>
        <tr r="C12" s="7"/>
        <tr r="C15" s="7"/>
        <tr r="C15" s="7"/>
        <tr r="C15" s="7"/>
        <tr r="C15" s="7"/>
        <tr r="B27" s="7"/>
        <tr r="B27" s="7"/>
        <tr r="B27" s="7"/>
        <tr r="B27" s="7"/>
        <tr r="T9" s="7"/>
        <tr r="T9" s="7"/>
        <tr r="T9" s="7"/>
        <tr r="T9" s="7"/>
        <tr r="T9" s="7"/>
        <tr r="T9" s="7"/>
        <tr r="T9" s="7"/>
        <tr r="T9" s="7"/>
        <tr r="S9" s="7"/>
        <tr r="S9" s="7"/>
        <tr r="S9" s="7"/>
        <tr r="S9" s="7"/>
        <tr r="S9" s="7"/>
        <tr r="S9" s="7"/>
        <tr r="S9" s="7"/>
        <tr r="S9" s="7"/>
        <tr r="E2" s="7"/>
        <tr r="E2" s="7"/>
        <tr r="E2" s="7"/>
        <tr r="E2" s="7"/>
        <tr r="E2" s="7"/>
        <tr r="E2" s="7"/>
        <tr r="E2" s="7"/>
        <tr r="E2" s="7"/>
        <tr r="V9" s="7"/>
        <tr r="V9" s="7"/>
        <tr r="V9" s="7"/>
        <tr r="V9" s="7"/>
        <tr r="V9" s="7"/>
        <tr r="V9" s="7"/>
        <tr r="V9" s="7"/>
        <tr r="V9" s="7"/>
        <tr r="D2" s="7"/>
        <tr r="D2" s="7"/>
        <tr r="D2" s="7"/>
        <tr r="D2" s="7"/>
        <tr r="D2" s="7"/>
        <tr r="D2" s="7"/>
        <tr r="D2" s="7"/>
        <tr r="D2" s="7"/>
        <tr r="R9" s="7"/>
        <tr r="R9" s="7"/>
        <tr r="R9" s="7"/>
        <tr r="R9" s="7"/>
        <tr r="R9" s="7"/>
        <tr r="R9" s="7"/>
        <tr r="R9" s="7"/>
        <tr r="R9" s="7"/>
        <tr r="Q9" s="7"/>
        <tr r="Q9" s="7"/>
        <tr r="Q9" s="7"/>
        <tr r="Q9" s="7"/>
        <tr r="Q9" s="7"/>
        <tr r="Q9" s="7"/>
        <tr r="Q9" s="7"/>
        <tr r="Q9" s="7"/>
        <tr r="U9" s="7"/>
        <tr r="U9" s="7"/>
        <tr r="U9" s="7"/>
        <tr r="U9" s="7"/>
        <tr r="U9" s="7"/>
        <tr r="U9" s="7"/>
        <tr r="U9" s="7"/>
        <tr r="U9" s="7"/>
        <tr r="B2" s="7"/>
        <tr r="B2" s="7"/>
        <tr r="B2" s="7"/>
        <tr r="B2" s="7"/>
        <tr r="B2" s="7"/>
        <tr r="B2" s="7"/>
        <tr r="B2" s="7"/>
        <tr r="B2" s="7"/>
        <tr r="C2" s="7"/>
        <tr r="C2" s="7"/>
        <tr r="C2" s="7"/>
        <tr r="C2" s="7"/>
        <tr r="C2" s="7"/>
        <tr r="C2" s="7"/>
        <tr r="C2" s="7"/>
        <tr r="C2" s="7"/>
        <tr r="B49" s="7"/>
        <tr r="B65" s="7"/>
        <tr r="B33" s="7"/>
        <tr r="B1" s="7"/>
        <tr r="N8" s="7"/>
        <tr r="A25" s="7"/>
        <tr r="A27" s="7"/>
        <tr r="T8" s="7"/>
        <tr r="S8" s="7"/>
        <tr r="A6" s="8"/>
        <tr r="C3" s="8"/>
        <tr r="A15" s="7"/>
        <tr r="K8" s="7"/>
        <tr r="C7" s="8"/>
        <tr r="C6" s="8"/>
        <tr r="B3" s="8"/>
        <tr r="E1" s="7"/>
        <tr r="G8" s="7"/>
        <tr r="A13" s="7"/>
        <tr r="A26" s="7"/>
        <tr r="A2" s="8"/>
        <tr r="C4" s="8"/>
        <tr r="A7" s="8"/>
        <tr r="V8" s="7"/>
        <tr r="A9" s="7"/>
        <tr r="D1" s="7"/>
        <tr r="R8" s="7"/>
        <tr r="A3" s="8"/>
        <tr r="A8" s="8"/>
        <tr r="C8" s="8"/>
        <tr r="B24" s="7"/>
        <tr r="Q8" s="7"/>
        <tr r="A11" s="7"/>
        <tr r="C2" s="8"/>
        <tr r="C5" s="8"/>
        <tr r="C12" s="8"/>
        <tr r="C1" s="7"/>
        <tr r="U8" s="7"/>
        <tr r="B2" s="8"/>
        <tr r="C10" s="8"/>
        <tr r="A9" s="8"/>
        <tr r="B8" s="7"/>
        <tr r="C8" s="7"/>
        <tr r="O8" s="7"/>
        <tr r="J8" s="7"/>
        <tr r="A14" s="7"/>
        <tr r="A5" s="8"/>
        <tr r="A10" s="8"/>
        <tr r="C9" s="8"/>
        <tr r="F8" s="7"/>
        <tr r="A1" s="7"/>
        <tr r="A12" s="7"/>
        <tr r="A10" s="7"/>
        <tr r="A16" s="7"/>
        <tr r="C11" s="8"/>
        <tr r="A4" s="8"/>
        <tr r="C13" s="8"/>
        <tr r="B36" s="7"/>
        <tr r="B38" s="7"/>
        <tr r="B41" s="7"/>
        <tr r="A41" s="7"/>
        <tr r="B34" s="7"/>
        <tr r="A34" s="7"/>
        <tr r="B37" s="7"/>
        <tr r="B35" s="7"/>
        <tr r="A35" s="7"/>
        <tr r="B42" s="7"/>
        <tr r="A33" s="7"/>
        <tr r="B44" s="7"/>
        <tr r="A42" s="7"/>
        <tr r="B43" s="7"/>
        <tr r="A43" s="7"/>
        <tr r="A36" s="7"/>
        <tr r="A44" s="7"/>
        <tr r="B39" s="7"/>
        <tr r="A37" s="7"/>
        <tr r="B40" s="7"/>
        <tr r="A38" s="7"/>
        <tr r="A39" s="7"/>
        <tr r="B32" s="7"/>
        <tr r="A40" s="7"/>
        <tr r="B56" s="7"/>
        <tr r="A56" s="7"/>
        <tr r="B60" s="7"/>
        <tr r="A60" s="7"/>
        <tr r="B54" s="7"/>
        <tr r="A54" s="7"/>
        <tr r="B58" s="7"/>
        <tr r="A58" s="7"/>
        <tr r="B50" s="7"/>
        <tr r="A50" s="7"/>
        <tr r="A49" s="7"/>
        <tr r="B52" s="7"/>
        <tr r="A52" s="7"/>
        <tr r="B51" s="7"/>
        <tr r="A51" s="7"/>
        <tr r="B53" s="7"/>
        <tr r="A53" s="7"/>
        <tr r="B55" s="7"/>
        <tr r="A55" s="7"/>
        <tr r="B57" s="7"/>
        <tr r="A57" s="7"/>
        <tr r="B59" s="7"/>
        <tr r="A59" s="7"/>
        <tr r="B48" s="7"/>
        <tr r="B71" s="7"/>
        <tr r="A71" s="7"/>
        <tr r="A65" s="7"/>
        <tr r="B69" s="7"/>
        <tr r="A69" s="7"/>
        <tr r="B75" s="7"/>
        <tr r="A75" s="7"/>
        <tr r="B66" s="7"/>
        <tr r="A66" s="7"/>
        <tr r="B68" s="7"/>
        <tr r="A68" s="7"/>
        <tr r="B70" s="7"/>
        <tr r="A70" s="7"/>
        <tr r="B72" s="7"/>
        <tr r="A72" s="7"/>
        <tr r="B74" s="7"/>
        <tr r="A74" s="7"/>
        <tr r="B76" s="7"/>
        <tr r="A76" s="7"/>
        <tr r="B73" s="7"/>
        <tr r="A73" s="7"/>
        <tr r="B67" s="7"/>
        <tr r="A67" s="7"/>
        <tr r="B64" s="7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1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42" Type="http://schemas.openxmlformats.org/officeDocument/2006/relationships/customXml" Target="../customXml/item27.xml"/><Relationship Id="rId47" Type="http://schemas.openxmlformats.org/officeDocument/2006/relationships/customXml" Target="../customXml/item32.xml"/><Relationship Id="rId50" Type="http://schemas.openxmlformats.org/officeDocument/2006/relationships/customXml" Target="../customXml/item35.xml"/><Relationship Id="rId55" Type="http://schemas.openxmlformats.org/officeDocument/2006/relationships/customXml" Target="../customXml/item40.xml"/><Relationship Id="rId63" Type="http://schemas.openxmlformats.org/officeDocument/2006/relationships/customXml" Target="../customXml/item48.xml"/><Relationship Id="rId7" Type="http://schemas.microsoft.com/office/2007/relationships/slicerCache" Target="slicerCaches/slicerCache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9" Type="http://schemas.openxmlformats.org/officeDocument/2006/relationships/customXml" Target="../customXml/item14.xml"/><Relationship Id="rId11" Type="http://schemas.openxmlformats.org/officeDocument/2006/relationships/styles" Target="style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40" Type="http://schemas.openxmlformats.org/officeDocument/2006/relationships/customXml" Target="../customXml/item25.xml"/><Relationship Id="rId45" Type="http://schemas.openxmlformats.org/officeDocument/2006/relationships/customXml" Target="../customXml/item30.xml"/><Relationship Id="rId53" Type="http://schemas.openxmlformats.org/officeDocument/2006/relationships/customXml" Target="../customXml/item38.xml"/><Relationship Id="rId58" Type="http://schemas.openxmlformats.org/officeDocument/2006/relationships/customXml" Target="../customXml/item43.xml"/><Relationship Id="rId5" Type="http://schemas.openxmlformats.org/officeDocument/2006/relationships/pivotCacheDefinition" Target="pivotCache/pivotCacheDefinition2.xml"/><Relationship Id="rId61" Type="http://schemas.openxmlformats.org/officeDocument/2006/relationships/customXml" Target="../customXml/item46.xml"/><Relationship Id="rId19" Type="http://schemas.openxmlformats.org/officeDocument/2006/relationships/customXml" Target="../customXml/item4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43" Type="http://schemas.openxmlformats.org/officeDocument/2006/relationships/customXml" Target="../customXml/item28.xml"/><Relationship Id="rId48" Type="http://schemas.openxmlformats.org/officeDocument/2006/relationships/customXml" Target="../customXml/item33.xml"/><Relationship Id="rId56" Type="http://schemas.openxmlformats.org/officeDocument/2006/relationships/customXml" Target="../customXml/item41.xml"/><Relationship Id="rId64" Type="http://schemas.openxmlformats.org/officeDocument/2006/relationships/volatileDependencies" Target="volatileDependencies.xml"/><Relationship Id="rId8" Type="http://schemas.microsoft.com/office/2007/relationships/slicerCache" Target="slicerCaches/slicerCache3.xml"/><Relationship Id="rId51" Type="http://schemas.openxmlformats.org/officeDocument/2006/relationships/customXml" Target="../customXml/item36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46" Type="http://schemas.openxmlformats.org/officeDocument/2006/relationships/customXml" Target="../customXml/item31.xml"/><Relationship Id="rId59" Type="http://schemas.openxmlformats.org/officeDocument/2006/relationships/customXml" Target="../customXml/item44.xml"/><Relationship Id="rId20" Type="http://schemas.openxmlformats.org/officeDocument/2006/relationships/customXml" Target="../customXml/item5.xml"/><Relationship Id="rId41" Type="http://schemas.openxmlformats.org/officeDocument/2006/relationships/customXml" Target="../customXml/item26.xml"/><Relationship Id="rId54" Type="http://schemas.openxmlformats.org/officeDocument/2006/relationships/customXml" Target="../customXml/item39.xml"/><Relationship Id="rId62" Type="http://schemas.openxmlformats.org/officeDocument/2006/relationships/customXml" Target="../customXml/item47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49" Type="http://schemas.openxmlformats.org/officeDocument/2006/relationships/customXml" Target="../customXml/item34.xml"/><Relationship Id="rId57" Type="http://schemas.openxmlformats.org/officeDocument/2006/relationships/customXml" Target="../customXml/item42.xml"/><Relationship Id="rId10" Type="http://schemas.openxmlformats.org/officeDocument/2006/relationships/connections" Target="connections.xml"/><Relationship Id="rId31" Type="http://schemas.openxmlformats.org/officeDocument/2006/relationships/customXml" Target="../customXml/item16.xml"/><Relationship Id="rId44" Type="http://schemas.openxmlformats.org/officeDocument/2006/relationships/customXml" Target="../customXml/item29.xml"/><Relationship Id="rId52" Type="http://schemas.openxmlformats.org/officeDocument/2006/relationships/customXml" Target="../customXml/item37.xml"/><Relationship Id="rId60" Type="http://schemas.openxmlformats.org/officeDocument/2006/relationships/customXml" Target="../customXml/item45.xml"/><Relationship Id="rId65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9" Type="http://schemas.openxmlformats.org/officeDocument/2006/relationships/customXml" Target="../customXml/item2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7AFC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6787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7AFC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E6787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77AFC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E6787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3887079261672096E-2"/>
          <c:y val="0.1094819496407662"/>
          <c:w val="0.95222584147665579"/>
          <c:h val="0.7488306736649729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Auxiliar!$B$8</c:f>
              <c:strCache>
                <c:ptCount val="1"/>
                <c:pt idx="0">
                  <c:v>Total Feminino</c:v>
                </c:pt>
              </c:strCache>
            </c:strRef>
          </c:tx>
          <c:spPr>
            <a:solidFill>
              <a:srgbClr val="77AFC5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Auxiliar!$A$9:$A$15</c:f>
              <c:strCache>
                <c:ptCount val="7"/>
                <c:pt idx="0">
                  <c:v>Estagiário</c:v>
                </c:pt>
                <c:pt idx="1">
                  <c:v>Assistente</c:v>
                </c:pt>
                <c:pt idx="2">
                  <c:v>Analista Jr</c:v>
                </c:pt>
                <c:pt idx="3">
                  <c:v>Analista Sr</c:v>
                </c:pt>
                <c:pt idx="4">
                  <c:v>Supervisor</c:v>
                </c:pt>
                <c:pt idx="5">
                  <c:v>Coordenador</c:v>
                </c:pt>
                <c:pt idx="6">
                  <c:v>Gerente</c:v>
                </c:pt>
              </c:strCache>
            </c:strRef>
          </c:cat>
          <c:val>
            <c:numRef>
              <c:f>Auxiliar!$B$9:$B$15</c:f>
              <c:numCache>
                <c:formatCode>General</c:formatCode>
                <c:ptCount val="7"/>
                <c:pt idx="0">
                  <c:v>6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11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C-492B-A6D9-8E6F39C0584B}"/>
            </c:ext>
          </c:extLst>
        </c:ser>
        <c:ser>
          <c:idx val="1"/>
          <c:order val="1"/>
          <c:tx>
            <c:strRef>
              <c:f>Auxiliar!$C$8</c:f>
              <c:strCache>
                <c:ptCount val="1"/>
                <c:pt idx="0">
                  <c:v>Total Masculino</c:v>
                </c:pt>
              </c:strCache>
            </c:strRef>
          </c:tx>
          <c:spPr>
            <a:solidFill>
              <a:srgbClr val="E67872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Auxiliar!$A$9:$A$15</c:f>
              <c:strCache>
                <c:ptCount val="7"/>
                <c:pt idx="0">
                  <c:v>Estagiário</c:v>
                </c:pt>
                <c:pt idx="1">
                  <c:v>Assistente</c:v>
                </c:pt>
                <c:pt idx="2">
                  <c:v>Analista Jr</c:v>
                </c:pt>
                <c:pt idx="3">
                  <c:v>Analista Sr</c:v>
                </c:pt>
                <c:pt idx="4">
                  <c:v>Supervisor</c:v>
                </c:pt>
                <c:pt idx="5">
                  <c:v>Coordenador</c:v>
                </c:pt>
                <c:pt idx="6">
                  <c:v>Gerente</c:v>
                </c:pt>
              </c:strCache>
            </c:strRef>
          </c:cat>
          <c:val>
            <c:numRef>
              <c:f>Auxiliar!$C$9:$C$15</c:f>
              <c:numCache>
                <c:formatCode>General</c:formatCode>
                <c:ptCount val="7"/>
                <c:pt idx="0">
                  <c:v>7</c:v>
                </c:pt>
                <c:pt idx="1">
                  <c:v>4</c:v>
                </c:pt>
                <c:pt idx="2">
                  <c:v>6</c:v>
                </c:pt>
                <c:pt idx="3">
                  <c:v>3</c:v>
                </c:pt>
                <c:pt idx="4">
                  <c:v>6</c:v>
                </c:pt>
                <c:pt idx="5">
                  <c:v>6</c:v>
                </c:pt>
                <c:pt idx="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1C-492B-A6D9-8E6F39C0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3"/>
        <c:overlap val="100"/>
        <c:axId val="248898143"/>
        <c:axId val="262866079"/>
      </c:barChart>
      <c:catAx>
        <c:axId val="248898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2866079"/>
        <c:crosses val="autoZero"/>
        <c:auto val="1"/>
        <c:lblAlgn val="ctr"/>
        <c:lblOffset val="100"/>
        <c:noMultiLvlLbl val="0"/>
      </c:catAx>
      <c:valAx>
        <c:axId val="262866079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4889814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77AFC5"/>
            </a:solidFill>
            <a:round/>
          </a:ln>
          <a:effectLst/>
        </c:spPr>
        <c:marker>
          <c:symbol val="circle"/>
          <c:size val="12"/>
          <c:spPr>
            <a:solidFill>
              <a:srgbClr val="77AFC5"/>
            </a:solidFill>
            <a:ln w="9525">
              <a:solidFill>
                <a:srgbClr val="77AFC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77AFC5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rgbClr val="E67872"/>
            </a:solidFill>
            <a:round/>
          </a:ln>
          <a:effectLst/>
        </c:spPr>
        <c:marker>
          <c:symbol val="circle"/>
          <c:size val="12"/>
          <c:spPr>
            <a:solidFill>
              <a:srgbClr val="E67872"/>
            </a:solidFill>
            <a:ln w="9525">
              <a:solidFill>
                <a:srgbClr val="E6787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E6787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544864851708066E-2"/>
          <c:y val="0.15488215488215487"/>
          <c:w val="0.95261173936456656"/>
          <c:h val="0.64230122749807794"/>
        </c:manualLayout>
      </c:layout>
      <c:lineChart>
        <c:grouping val="standard"/>
        <c:varyColors val="0"/>
        <c:ser>
          <c:idx val="0"/>
          <c:order val="0"/>
          <c:tx>
            <c:strRef>
              <c:f>Auxiliar!$F$8</c:f>
              <c:strCache>
                <c:ptCount val="1"/>
                <c:pt idx="0">
                  <c:v>Total Feminino</c:v>
                </c:pt>
              </c:strCache>
            </c:strRef>
          </c:tx>
          <c:spPr>
            <a:ln w="38100" cap="rnd">
              <a:solidFill>
                <a:srgbClr val="77AFC5"/>
              </a:solidFill>
              <a:round/>
            </a:ln>
            <a:effectLst/>
          </c:spPr>
          <c:marker>
            <c:symbol val="circle"/>
            <c:size val="12"/>
            <c:spPr>
              <a:solidFill>
                <a:srgbClr val="303A52"/>
              </a:solidFill>
              <a:ln w="38100">
                <a:solidFill>
                  <a:srgbClr val="77AFC5"/>
                </a:solidFill>
              </a:ln>
              <a:effectLst/>
            </c:spPr>
          </c:marker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7AFC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Auxiliar!$E$9:$E$15</c:f>
              <c:strCache>
                <c:ptCount val="7"/>
                <c:pt idx="0">
                  <c:v>1200</c:v>
                </c:pt>
                <c:pt idx="1">
                  <c:v>2500</c:v>
                </c:pt>
                <c:pt idx="2">
                  <c:v>3500</c:v>
                </c:pt>
                <c:pt idx="3">
                  <c:v>5000</c:v>
                </c:pt>
                <c:pt idx="4">
                  <c:v>7000</c:v>
                </c:pt>
                <c:pt idx="5">
                  <c:v>10000</c:v>
                </c:pt>
                <c:pt idx="6">
                  <c:v>15000</c:v>
                </c:pt>
              </c:strCache>
            </c:strRef>
          </c:cat>
          <c:val>
            <c:numRef>
              <c:f>Auxiliar!$F$9:$F$15</c:f>
              <c:numCache>
                <c:formatCode>General</c:formatCode>
                <c:ptCount val="7"/>
                <c:pt idx="0">
                  <c:v>6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11</c:v>
                </c:pt>
                <c:pt idx="6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D9F-4CF6-99AB-2CAD52778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0523535"/>
        <c:axId val="456790463"/>
      </c:lineChart>
      <c:lineChart>
        <c:grouping val="standard"/>
        <c:varyColors val="0"/>
        <c:ser>
          <c:idx val="1"/>
          <c:order val="1"/>
          <c:tx>
            <c:strRef>
              <c:f>Auxiliar!$G$8</c:f>
              <c:strCache>
                <c:ptCount val="1"/>
                <c:pt idx="0">
                  <c:v>Total Masculino</c:v>
                </c:pt>
              </c:strCache>
            </c:strRef>
          </c:tx>
          <c:spPr>
            <a:ln w="38100" cap="rnd">
              <a:solidFill>
                <a:srgbClr val="E67872"/>
              </a:solidFill>
              <a:round/>
            </a:ln>
            <a:effectLst/>
          </c:spPr>
          <c:marker>
            <c:symbol val="circle"/>
            <c:size val="12"/>
            <c:spPr>
              <a:solidFill>
                <a:srgbClr val="303A52"/>
              </a:solidFill>
              <a:ln w="38100">
                <a:solidFill>
                  <a:srgbClr val="E67872"/>
                </a:solidFill>
              </a:ln>
              <a:effectLst/>
            </c:spPr>
          </c:marker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E6787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Auxiliar!$E$9:$E$15</c:f>
              <c:strCache>
                <c:ptCount val="7"/>
                <c:pt idx="0">
                  <c:v>1200</c:v>
                </c:pt>
                <c:pt idx="1">
                  <c:v>2500</c:v>
                </c:pt>
                <c:pt idx="2">
                  <c:v>3500</c:v>
                </c:pt>
                <c:pt idx="3">
                  <c:v>5000</c:v>
                </c:pt>
                <c:pt idx="4">
                  <c:v>7000</c:v>
                </c:pt>
                <c:pt idx="5">
                  <c:v>10000</c:v>
                </c:pt>
                <c:pt idx="6">
                  <c:v>15000</c:v>
                </c:pt>
              </c:strCache>
            </c:strRef>
          </c:cat>
          <c:val>
            <c:numRef>
              <c:f>Auxiliar!$G$9:$G$15</c:f>
              <c:numCache>
                <c:formatCode>General</c:formatCode>
                <c:ptCount val="7"/>
                <c:pt idx="0">
                  <c:v>7</c:v>
                </c:pt>
                <c:pt idx="1">
                  <c:v>4</c:v>
                </c:pt>
                <c:pt idx="2">
                  <c:v>6</c:v>
                </c:pt>
                <c:pt idx="3">
                  <c:v>3</c:v>
                </c:pt>
                <c:pt idx="4">
                  <c:v>6</c:v>
                </c:pt>
                <c:pt idx="5">
                  <c:v>6</c:v>
                </c:pt>
                <c:pt idx="6">
                  <c:v>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D9F-4CF6-99AB-2CAD52778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0395760"/>
        <c:axId val="708504272"/>
      </c:lineChart>
      <c:catAx>
        <c:axId val="18405235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6790463"/>
        <c:crosses val="autoZero"/>
        <c:auto val="1"/>
        <c:lblAlgn val="ctr"/>
        <c:lblOffset val="700"/>
        <c:tickMarkSkip val="1"/>
        <c:noMultiLvlLbl val="0"/>
      </c:catAx>
      <c:valAx>
        <c:axId val="456790463"/>
        <c:scaling>
          <c:orientation val="minMax"/>
          <c:max val="110"/>
          <c:min val="-3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03A5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0523535"/>
        <c:crosses val="autoZero"/>
        <c:crossBetween val="between"/>
        <c:majorUnit val="30"/>
        <c:minorUnit val="5"/>
      </c:valAx>
      <c:valAx>
        <c:axId val="708504272"/>
        <c:scaling>
          <c:orientation val="minMax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03A5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0395760"/>
        <c:crosses val="max"/>
        <c:crossBetween val="between"/>
      </c:valAx>
      <c:catAx>
        <c:axId val="20603957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08504272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E67872"/>
            </a:solidFill>
            <a:round/>
          </a:ln>
          <a:effectLst/>
        </c:spPr>
        <c:marker>
          <c:symbol val="circle"/>
          <c:size val="9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77AFC5"/>
            </a:solidFill>
            <a:round/>
          </a:ln>
          <a:effectLst/>
        </c:spPr>
        <c:marker>
          <c:symbol val="circle"/>
          <c:size val="9"/>
          <c:spPr>
            <a:solidFill>
              <a:srgbClr val="77AFC5"/>
            </a:solidFill>
            <a:ln w="9525">
              <a:solidFill>
                <a:srgbClr val="77AFC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rgbClr val="E67872"/>
            </a:solidFill>
            <a:round/>
          </a:ln>
          <a:effectLst/>
        </c:spPr>
        <c:marker>
          <c:symbol val="circle"/>
          <c:size val="9"/>
          <c:spPr>
            <a:solidFill>
              <a:srgbClr val="E67872"/>
            </a:solidFill>
            <a:ln w="9525">
              <a:solidFill>
                <a:srgbClr val="E6787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strRef>
              <c:f>Auxiliar!$N$8</c:f>
              <c:strCache>
                <c:ptCount val="1"/>
                <c:pt idx="0">
                  <c:v>Total Feminino</c:v>
                </c:pt>
              </c:strCache>
            </c:strRef>
          </c:tx>
          <c:spPr>
            <a:ln w="28575" cap="rnd">
              <a:solidFill>
                <a:srgbClr val="E6787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rgbClr val="E67872"/>
              </a:solidFill>
              <a:ln w="9525">
                <a:solidFill>
                  <a:srgbClr val="E67872"/>
                </a:solidFill>
              </a:ln>
              <a:effectLst/>
            </c:spPr>
          </c:marker>
          <c:cat>
            <c:strRef>
              <c:f>Auxiliar!$M$9:$M$12</c:f>
              <c:strCache>
                <c:ptCount val="4"/>
                <c:pt idx="0">
                  <c:v>1-85</c:v>
                </c:pt>
                <c:pt idx="1">
                  <c:v>86-176</c:v>
                </c:pt>
                <c:pt idx="2">
                  <c:v>177-269</c:v>
                </c:pt>
                <c:pt idx="3">
                  <c:v>270-364</c:v>
                </c:pt>
              </c:strCache>
            </c:strRef>
          </c:cat>
          <c:val>
            <c:numRef>
              <c:f>Auxiliar!$N$9:$N$12</c:f>
              <c:numCache>
                <c:formatCode>General</c:formatCode>
                <c:ptCount val="4"/>
                <c:pt idx="0">
                  <c:v>0</c:v>
                </c:pt>
                <c:pt idx="1">
                  <c:v>35</c:v>
                </c:pt>
                <c:pt idx="2">
                  <c:v>10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9-4AFE-A44D-A94437787F2E}"/>
            </c:ext>
          </c:extLst>
        </c:ser>
        <c:ser>
          <c:idx val="1"/>
          <c:order val="1"/>
          <c:tx>
            <c:strRef>
              <c:f>Auxiliar!$O$8</c:f>
              <c:strCache>
                <c:ptCount val="1"/>
                <c:pt idx="0">
                  <c:v>Total Masculino</c:v>
                </c:pt>
              </c:strCache>
            </c:strRef>
          </c:tx>
          <c:spPr>
            <a:ln w="28575" cap="rnd">
              <a:solidFill>
                <a:srgbClr val="77AFC5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rgbClr val="77AFC5"/>
              </a:solidFill>
              <a:ln w="9525">
                <a:solidFill>
                  <a:srgbClr val="77AFC5"/>
                </a:solidFill>
              </a:ln>
              <a:effectLst/>
            </c:spPr>
          </c:marker>
          <c:cat>
            <c:strRef>
              <c:f>Auxiliar!$M$9:$M$12</c:f>
              <c:strCache>
                <c:ptCount val="4"/>
                <c:pt idx="0">
                  <c:v>1-85</c:v>
                </c:pt>
                <c:pt idx="1">
                  <c:v>86-176</c:v>
                </c:pt>
                <c:pt idx="2">
                  <c:v>177-269</c:v>
                </c:pt>
                <c:pt idx="3">
                  <c:v>270-364</c:v>
                </c:pt>
              </c:strCache>
            </c:strRef>
          </c:cat>
          <c:val>
            <c:numRef>
              <c:f>Auxiliar!$O$9:$O$12</c:f>
              <c:numCache>
                <c:formatCode>General</c:formatCode>
                <c:ptCount val="4"/>
                <c:pt idx="0">
                  <c:v>0</c:v>
                </c:pt>
                <c:pt idx="1">
                  <c:v>31</c:v>
                </c:pt>
                <c:pt idx="2">
                  <c:v>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49-4AFE-A44D-A94437787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19503"/>
        <c:axId val="456758223"/>
      </c:radarChart>
      <c:catAx>
        <c:axId val="47061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6758223"/>
        <c:crosses val="autoZero"/>
        <c:auto val="1"/>
        <c:lblAlgn val="ctr"/>
        <c:lblOffset val="100"/>
        <c:noMultiLvlLbl val="0"/>
      </c:catAx>
      <c:valAx>
        <c:axId val="456758223"/>
        <c:scaling>
          <c:orientation val="minMax"/>
        </c:scaling>
        <c:delete val="1"/>
        <c:axPos val="l"/>
        <c:majorGridlines>
          <c:spPr>
            <a:ln w="9525" cap="rnd" cmpd="sng" algn="ctr">
              <a:solidFill>
                <a:schemeClr val="bg1">
                  <a:alpha val="26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7061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Auxiliar!$J$8</c:f>
              <c:strCache>
                <c:ptCount val="1"/>
                <c:pt idx="0">
                  <c:v>Total Feminino</c:v>
                </c:pt>
              </c:strCache>
            </c:strRef>
          </c:tx>
          <c:spPr>
            <a:solidFill>
              <a:srgbClr val="E67872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E6787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Auxiliar!$I$9:$I$12</c:f>
              <c:strCache>
                <c:ptCount val="4"/>
                <c:pt idx="0">
                  <c:v>24-34</c:v>
                </c:pt>
                <c:pt idx="1">
                  <c:v>35-44</c:v>
                </c:pt>
                <c:pt idx="2">
                  <c:v>45-54</c:v>
                </c:pt>
                <c:pt idx="3">
                  <c:v>55-64</c:v>
                </c:pt>
              </c:strCache>
            </c:strRef>
          </c:cat>
          <c:val>
            <c:numRef>
              <c:f>Auxiliar!$J$9:$J$12</c:f>
              <c:numCache>
                <c:formatCode>General</c:formatCode>
                <c:ptCount val="4"/>
                <c:pt idx="0">
                  <c:v>8</c:v>
                </c:pt>
                <c:pt idx="1">
                  <c:v>7</c:v>
                </c:pt>
                <c:pt idx="2">
                  <c:v>20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F8-4439-AB64-1EC6D860F0B7}"/>
            </c:ext>
          </c:extLst>
        </c:ser>
        <c:ser>
          <c:idx val="1"/>
          <c:order val="1"/>
          <c:tx>
            <c:strRef>
              <c:f>Auxiliar!$K$8</c:f>
              <c:strCache>
                <c:ptCount val="1"/>
                <c:pt idx="0">
                  <c:v>Total Masculino</c:v>
                </c:pt>
              </c:strCache>
            </c:strRef>
          </c:tx>
          <c:spPr>
            <a:solidFill>
              <a:srgbClr val="77AFC5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77AFC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Auxiliar!$I$9:$I$12</c:f>
              <c:strCache>
                <c:ptCount val="4"/>
                <c:pt idx="0">
                  <c:v>24-34</c:v>
                </c:pt>
                <c:pt idx="1">
                  <c:v>35-44</c:v>
                </c:pt>
                <c:pt idx="2">
                  <c:v>45-54</c:v>
                </c:pt>
                <c:pt idx="3">
                  <c:v>55-64</c:v>
                </c:pt>
              </c:strCache>
            </c:strRef>
          </c:cat>
          <c:val>
            <c:numRef>
              <c:f>Auxiliar!$K$9:$K$12</c:f>
              <c:numCache>
                <c:formatCode>General</c:formatCode>
                <c:ptCount val="4"/>
                <c:pt idx="0">
                  <c:v>10</c:v>
                </c:pt>
                <c:pt idx="1">
                  <c:v>14</c:v>
                </c:pt>
                <c:pt idx="2">
                  <c:v>9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F8-4439-AB64-1EC6D860F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-6"/>
        <c:axId val="1546209056"/>
        <c:axId val="969429344"/>
      </c:barChart>
      <c:catAx>
        <c:axId val="1546209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429344"/>
        <c:crosses val="autoZero"/>
        <c:auto val="1"/>
        <c:lblAlgn val="ctr"/>
        <c:lblOffset val="100"/>
        <c:noMultiLvlLbl val="0"/>
      </c:catAx>
      <c:valAx>
        <c:axId val="9694293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4620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E67872"/>
          </a:solidFill>
          <a:ln w="19050">
            <a:noFill/>
          </a:ln>
          <a:effectLst/>
        </c:spPr>
      </c:pivotFmt>
      <c:pivotFmt>
        <c:idx val="8"/>
        <c:spPr>
          <a:solidFill>
            <a:srgbClr val="77AFC5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1221564695717382"/>
          <c:y val="5.4644832255424575E-2"/>
          <c:w val="0.62939925987512435"/>
          <c:h val="0.83060102000818392"/>
        </c:manualLayout>
      </c:layout>
      <c:doughnutChart>
        <c:varyColors val="1"/>
        <c:ser>
          <c:idx val="0"/>
          <c:order val="0"/>
          <c:tx>
            <c:strRef>
              <c:f>Auxiliar!$B$24</c:f>
              <c:strCache>
                <c:ptCount val="1"/>
                <c:pt idx="0">
                  <c:v>Total Ativos</c:v>
                </c:pt>
              </c:strCache>
            </c:strRef>
          </c:tx>
          <c:dPt>
            <c:idx val="0"/>
            <c:bubble3D val="0"/>
            <c:spPr>
              <a:solidFill>
                <a:srgbClr val="E6787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A1-4992-827D-7DA4FCC2E612}"/>
              </c:ext>
            </c:extLst>
          </c:dPt>
          <c:dPt>
            <c:idx val="1"/>
            <c:bubble3D val="0"/>
            <c:spPr>
              <a:solidFill>
                <a:srgbClr val="77AFC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7A1-4992-827D-7DA4FCC2E612}"/>
              </c:ext>
            </c:extLst>
          </c:dPt>
          <c:cat>
            <c:strRef>
              <c:f>Auxiliar!$A$25:$A$26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Auxiliar!$B$25:$B$26</c:f>
              <c:numCache>
                <c:formatCode>General</c:formatCode>
                <c:ptCount val="2"/>
                <c:pt idx="0">
                  <c:v>45</c:v>
                </c:pt>
                <c:pt idx="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A1-4992-827D-7DA4FCC2E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6.png"/><Relationship Id="rId18" Type="http://schemas.openxmlformats.org/officeDocument/2006/relationships/chart" Target="../charts/chart4.xml"/><Relationship Id="rId26" Type="http://schemas.openxmlformats.org/officeDocument/2006/relationships/image" Target="../media/image24.png"/><Relationship Id="rId3" Type="http://schemas.openxmlformats.org/officeDocument/2006/relationships/image" Target="../media/image6.png"/><Relationship Id="rId21" Type="http://schemas.openxmlformats.org/officeDocument/2006/relationships/image" Target="../media/image19.sv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17" Type="http://schemas.openxmlformats.org/officeDocument/2006/relationships/chart" Target="../charts/chart3.xml"/><Relationship Id="rId25" Type="http://schemas.openxmlformats.org/officeDocument/2006/relationships/image" Target="../media/image23.svg"/><Relationship Id="rId2" Type="http://schemas.openxmlformats.org/officeDocument/2006/relationships/image" Target="../media/image5.sv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24" Type="http://schemas.openxmlformats.org/officeDocument/2006/relationships/image" Target="../media/image22.png"/><Relationship Id="rId5" Type="http://schemas.openxmlformats.org/officeDocument/2006/relationships/image" Target="../media/image8.png"/><Relationship Id="rId15" Type="http://schemas.openxmlformats.org/officeDocument/2006/relationships/chart" Target="../charts/chart1.xml"/><Relationship Id="rId23" Type="http://schemas.openxmlformats.org/officeDocument/2006/relationships/image" Target="../media/image21.svg"/><Relationship Id="rId10" Type="http://schemas.openxmlformats.org/officeDocument/2006/relationships/image" Target="../media/image13.svg"/><Relationship Id="rId19" Type="http://schemas.openxmlformats.org/officeDocument/2006/relationships/chart" Target="../charts/chart5.xml"/><Relationship Id="rId4" Type="http://schemas.openxmlformats.org/officeDocument/2006/relationships/image" Target="../media/image7.svg"/><Relationship Id="rId9" Type="http://schemas.openxmlformats.org/officeDocument/2006/relationships/image" Target="../media/image12.png"/><Relationship Id="rId14" Type="http://schemas.openxmlformats.org/officeDocument/2006/relationships/image" Target="../media/image17.svg"/><Relationship Id="rId22" Type="http://schemas.openxmlformats.org/officeDocument/2006/relationships/image" Target="../media/image20.png"/><Relationship Id="rId27" Type="http://schemas.openxmlformats.org/officeDocument/2006/relationships/image" Target="../media/image25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161925</xdr:colOff>
      <xdr:row>3</xdr:row>
      <xdr:rowOff>38100</xdr:rowOff>
    </xdr:from>
    <xdr:to>
      <xdr:col>25</xdr:col>
      <xdr:colOff>285750</xdr:colOff>
      <xdr:row>24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2" name="Month" hidden="1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82725" y="609600"/>
              <a:ext cx="1343025" cy="39624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57150</xdr:colOff>
      <xdr:row>3</xdr:row>
      <xdr:rowOff>114300</xdr:rowOff>
    </xdr:from>
    <xdr:to>
      <xdr:col>29</xdr:col>
      <xdr:colOff>57150</xdr:colOff>
      <xdr:row>17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Área 1" hidden="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Áre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06750" y="68580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57150</xdr:colOff>
      <xdr:row>18</xdr:row>
      <xdr:rowOff>47625</xdr:rowOff>
    </xdr:from>
    <xdr:to>
      <xdr:col>29</xdr:col>
      <xdr:colOff>57150</xdr:colOff>
      <xdr:row>32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ntrato 1" hidden="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06750" y="34766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467334</xdr:colOff>
      <xdr:row>5</xdr:row>
      <xdr:rowOff>147430</xdr:rowOff>
    </xdr:from>
    <xdr:to>
      <xdr:col>26</xdr:col>
      <xdr:colOff>581634</xdr:colOff>
      <xdr:row>45</xdr:row>
      <xdr:rowOff>90280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6D3D443C-8F67-4206-DC33-C84C2A88E48E}"/>
            </a:ext>
          </a:extLst>
        </xdr:cNvPr>
        <xdr:cNvGrpSpPr/>
      </xdr:nvGrpSpPr>
      <xdr:grpSpPr>
        <a:xfrm>
          <a:off x="2296134" y="1099930"/>
          <a:ext cx="14135100" cy="7562850"/>
          <a:chOff x="50169" y="0"/>
          <a:chExt cx="14214056" cy="7562850"/>
        </a:xfrm>
      </xdr:grpSpPr>
      <xdr:pic>
        <xdr:nvPicPr>
          <xdr:cNvPr id="2" name="Gráfic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/>
        </xdr:blipFill>
        <xdr:spPr>
          <a:xfrm>
            <a:off x="50169" y="0"/>
            <a:ext cx="14214056" cy="7562850"/>
          </a:xfrm>
          <a:prstGeom prst="rect">
            <a:avLst/>
          </a:prstGeom>
        </xdr:spPr>
      </xdr:pic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10943398" y="2266945"/>
            <a:ext cx="2912162" cy="2251031"/>
            <a:chOff x="11280675" y="2811080"/>
            <a:chExt cx="2883182" cy="2250451"/>
          </a:xfrm>
        </xdr:grpSpPr>
        <xdr:grpSp>
          <xdr:nvGrpSpPr>
            <xdr:cNvPr id="20" name="Agrupar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GrpSpPr/>
          </xdr:nvGrpSpPr>
          <xdr:grpSpPr>
            <a:xfrm>
              <a:off x="11280675" y="2811080"/>
              <a:ext cx="2883182" cy="2250451"/>
              <a:chOff x="11302656" y="2972274"/>
              <a:chExt cx="2883182" cy="2250451"/>
            </a:xfrm>
          </xdr:grpSpPr>
          <xdr:grpSp>
            <xdr:nvGrpSpPr>
              <xdr:cNvPr id="22" name="Agrupar 21">
                <a:extLst>
                  <a:ext uri="{FF2B5EF4-FFF2-40B4-BE49-F238E27FC236}">
                    <a16:creationId xmlns:a16="http://schemas.microsoft.com/office/drawing/2014/main" id="{00000000-0008-0000-0000-000016000000}"/>
                  </a:ext>
                </a:extLst>
              </xdr:cNvPr>
              <xdr:cNvGrpSpPr/>
            </xdr:nvGrpSpPr>
            <xdr:grpSpPr>
              <a:xfrm>
                <a:off x="11302660" y="2972274"/>
                <a:ext cx="995836" cy="798056"/>
                <a:chOff x="11309924" y="2896072"/>
                <a:chExt cx="998931" cy="798056"/>
              </a:xfrm>
            </xdr:grpSpPr>
            <xdr:pic>
              <xdr:nvPicPr>
                <xdr:cNvPr id="44" name="Gráfico 43" descr="Combustível com preenchimento sólido">
                  <a:extLst>
                    <a:ext uri="{FF2B5EF4-FFF2-40B4-BE49-F238E27FC236}">
                      <a16:creationId xmlns:a16="http://schemas.microsoft.com/office/drawing/2014/main" id="{00000000-0008-0000-0000-00002C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1555066" y="2896072"/>
                  <a:ext cx="493644" cy="480391"/>
                </a:xfrm>
                <a:prstGeom prst="rect">
                  <a:avLst/>
                </a:prstGeom>
              </xdr:spPr>
            </xdr:pic>
            <xdr:sp macro="" textlink="Auxiliar!$Q$9">
              <xdr:nvSpPr>
                <xdr:cNvPr id="45" name="CaixaDeTexto 44">
                  <a:extLst>
                    <a:ext uri="{FF2B5EF4-FFF2-40B4-BE49-F238E27FC236}">
                      <a16:creationId xmlns:a16="http://schemas.microsoft.com/office/drawing/2014/main" id="{00000000-0008-0000-0000-00002D000000}"/>
                    </a:ext>
                  </a:extLst>
                </xdr:cNvPr>
                <xdr:cNvSpPr txBox="1"/>
              </xdr:nvSpPr>
              <xdr:spPr>
                <a:xfrm>
                  <a:off x="11309924" y="3265521"/>
                  <a:ext cx="998931" cy="4286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38B77F09-E3A8-4255-91EB-11997C4D468E}" type="TxLink">
                    <a:rPr lang="en-US" sz="1050" b="0" i="0" u="none" strike="noStrike">
                      <a:solidFill>
                        <a:schemeClr val="bg1"/>
                      </a:solidFill>
                      <a:latin typeface="Aptos Narrow"/>
                      <a:cs typeface="Calibri"/>
                    </a:rPr>
                    <a:pPr algn="ctr"/>
                    <a:t> R$ 27.000,00 </a:t>
                  </a:fld>
                  <a:endParaRPr lang="en-US" sz="800" b="0" i="0" u="none" strike="noStrike">
                    <a:solidFill>
                      <a:schemeClr val="bg1"/>
                    </a:solidFill>
                    <a:latin typeface="Montserrat" panose="00000500000000000000" pitchFamily="2" charset="0"/>
                    <a:cs typeface="Calibri"/>
                  </a:endParaRPr>
                </a:p>
              </xdr:txBody>
            </xdr:sp>
            <xdr:cxnSp macro="">
              <xdr:nvCxnSpPr>
                <xdr:cNvPr id="46" name="Conector reto 45">
                  <a:extLst>
                    <a:ext uri="{FF2B5EF4-FFF2-40B4-BE49-F238E27FC236}">
                      <a16:creationId xmlns:a16="http://schemas.microsoft.com/office/drawing/2014/main" id="{00000000-0008-0000-0000-00002E000000}"/>
                    </a:ext>
                  </a:extLst>
                </xdr:cNvPr>
                <xdr:cNvCxnSpPr/>
              </xdr:nvCxnSpPr>
              <xdr:spPr>
                <a:xfrm>
                  <a:off x="11521582" y="3369129"/>
                  <a:ext cx="560614" cy="0"/>
                </a:xfrm>
                <a:prstGeom prst="line">
                  <a:avLst/>
                </a:prstGeom>
                <a:ln w="3175">
                  <a:solidFill>
                    <a:schemeClr val="bg2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23" name="Agrupar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GrpSpPr/>
            </xdr:nvGrpSpPr>
            <xdr:grpSpPr>
              <a:xfrm>
                <a:off x="12244063" y="2977717"/>
                <a:ext cx="983878" cy="798055"/>
                <a:chOff x="11309953" y="2896073"/>
                <a:chExt cx="985404" cy="798055"/>
              </a:xfrm>
            </xdr:grpSpPr>
            <xdr:pic>
              <xdr:nvPicPr>
                <xdr:cNvPr id="41" name="Gráfico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rcRect/>
                <a:stretch/>
              </xdr:blipFill>
              <xdr:spPr>
                <a:xfrm>
                  <a:off x="11581690" y="2896073"/>
                  <a:ext cx="440399" cy="440399"/>
                </a:xfrm>
                <a:prstGeom prst="rect">
                  <a:avLst/>
                </a:prstGeom>
              </xdr:spPr>
            </xdr:pic>
            <xdr:sp macro="" textlink="Auxiliar!$R$9">
              <xdr:nvSpPr>
                <xdr:cNvPr id="42" name="CaixaDeTexto 41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 txBox="1"/>
              </xdr:nvSpPr>
              <xdr:spPr>
                <a:xfrm>
                  <a:off x="11309953" y="3265521"/>
                  <a:ext cx="985404" cy="4286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B6BF10E7-CF39-47CD-B352-32FA968ED82E}" type="TxLink">
                    <a:rPr lang="en-US" sz="1050" b="0" i="0" u="none" strike="noStrike">
                      <a:solidFill>
                        <a:schemeClr val="bg1"/>
                      </a:solidFill>
                      <a:latin typeface="Aptos Narrow"/>
                      <a:cs typeface="Calibri"/>
                    </a:rPr>
                    <a:pPr algn="ctr"/>
                    <a:t> R$ 74.000,00 </a:t>
                  </a:fld>
                  <a:endParaRPr lang="en-US" sz="1000" b="0" i="0" u="none" strike="noStrike">
                    <a:solidFill>
                      <a:schemeClr val="bg1"/>
                    </a:solidFill>
                    <a:latin typeface="Montserrat" panose="00000500000000000000" pitchFamily="2" charset="0"/>
                    <a:cs typeface="Calibri"/>
                  </a:endParaRPr>
                </a:p>
              </xdr:txBody>
            </xdr:sp>
            <xdr:cxnSp macro="">
              <xdr:nvCxnSpPr>
                <xdr:cNvPr id="43" name="Conector reto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CxnSpPr/>
              </xdr:nvCxnSpPr>
              <xdr:spPr>
                <a:xfrm>
                  <a:off x="11521582" y="3369129"/>
                  <a:ext cx="560614" cy="0"/>
                </a:xfrm>
                <a:prstGeom prst="line">
                  <a:avLst/>
                </a:prstGeom>
                <a:ln w="3175">
                  <a:solidFill>
                    <a:schemeClr val="bg2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24" name="Agrupar 23">
                <a:extLst>
                  <a:ext uri="{FF2B5EF4-FFF2-40B4-BE49-F238E27FC236}">
                    <a16:creationId xmlns:a16="http://schemas.microsoft.com/office/drawing/2014/main" id="{00000000-0008-0000-0000-000018000000}"/>
                  </a:ext>
                </a:extLst>
              </xdr:cNvPr>
              <xdr:cNvGrpSpPr/>
            </xdr:nvGrpSpPr>
            <xdr:grpSpPr>
              <a:xfrm>
                <a:off x="13196415" y="2983159"/>
                <a:ext cx="942943" cy="798055"/>
                <a:chOff x="11319438" y="2896073"/>
                <a:chExt cx="945874" cy="798055"/>
              </a:xfrm>
            </xdr:grpSpPr>
            <xdr:pic>
              <xdr:nvPicPr>
                <xdr:cNvPr id="38" name="Gráfico 37">
                  <a:extLst>
                    <a:ext uri="{FF2B5EF4-FFF2-40B4-BE49-F238E27FC236}">
                      <a16:creationId xmlns:a16="http://schemas.microsoft.com/office/drawing/2014/main" id="{00000000-0008-0000-0000-000026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8"/>
                    </a:ext>
                  </a:extLst>
                </a:blip>
                <a:srcRect/>
                <a:stretch/>
              </xdr:blipFill>
              <xdr:spPr>
                <a:xfrm>
                  <a:off x="11561693" y="2896073"/>
                  <a:ext cx="480392" cy="480392"/>
                </a:xfrm>
                <a:prstGeom prst="rect">
                  <a:avLst/>
                </a:prstGeom>
              </xdr:spPr>
            </xdr:pic>
            <xdr:sp macro="" textlink="Auxiliar!$S$9">
              <xdr:nvSpPr>
                <xdr:cNvPr id="39" name="CaixaDeTexto 38">
                  <a:extLst>
                    <a:ext uri="{FF2B5EF4-FFF2-40B4-BE49-F238E27FC236}">
                      <a16:creationId xmlns:a16="http://schemas.microsoft.com/office/drawing/2014/main" id="{00000000-0008-0000-0000-000027000000}"/>
                    </a:ext>
                  </a:extLst>
                </xdr:cNvPr>
                <xdr:cNvSpPr txBox="1"/>
              </xdr:nvSpPr>
              <xdr:spPr>
                <a:xfrm>
                  <a:off x="11319438" y="3265521"/>
                  <a:ext cx="945874" cy="4286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C221E536-58D1-45C8-BB73-A0179D75D87C}" type="TxLink">
                    <a:rPr lang="en-US" sz="1050" b="0" i="0" u="none" strike="noStrike">
                      <a:solidFill>
                        <a:schemeClr val="bg1"/>
                      </a:solidFill>
                      <a:latin typeface="Aptos Narrow"/>
                      <a:cs typeface="Calibri"/>
                    </a:rPr>
                    <a:pPr algn="ctr"/>
                    <a:t> R$ 3.500,00 </a:t>
                  </a:fld>
                  <a:endParaRPr lang="en-US" sz="1000" b="0" i="0" u="none" strike="noStrike">
                    <a:solidFill>
                      <a:schemeClr val="bg1"/>
                    </a:solidFill>
                    <a:latin typeface="Montserrat" panose="00000500000000000000" pitchFamily="2" charset="0"/>
                    <a:cs typeface="Calibri"/>
                  </a:endParaRPr>
                </a:p>
              </xdr:txBody>
            </xdr:sp>
            <xdr:cxnSp macro="">
              <xdr:nvCxnSpPr>
                <xdr:cNvPr id="40" name="Conector reto 39">
                  <a:extLst>
                    <a:ext uri="{FF2B5EF4-FFF2-40B4-BE49-F238E27FC236}">
                      <a16:creationId xmlns:a16="http://schemas.microsoft.com/office/drawing/2014/main" id="{00000000-0008-0000-0000-000028000000}"/>
                    </a:ext>
                  </a:extLst>
                </xdr:cNvPr>
                <xdr:cNvCxnSpPr/>
              </xdr:nvCxnSpPr>
              <xdr:spPr>
                <a:xfrm>
                  <a:off x="11521582" y="3369129"/>
                  <a:ext cx="560614" cy="0"/>
                </a:xfrm>
                <a:prstGeom prst="line">
                  <a:avLst/>
                </a:prstGeom>
                <a:ln w="3175">
                  <a:solidFill>
                    <a:schemeClr val="bg2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25" name="Agrupar 24">
                <a:extLst>
                  <a:ext uri="{FF2B5EF4-FFF2-40B4-BE49-F238E27FC236}">
                    <a16:creationId xmlns:a16="http://schemas.microsoft.com/office/drawing/2014/main" id="{00000000-0008-0000-0000-000019000000}"/>
                  </a:ext>
                </a:extLst>
              </xdr:cNvPr>
              <xdr:cNvGrpSpPr/>
            </xdr:nvGrpSpPr>
            <xdr:grpSpPr>
              <a:xfrm>
                <a:off x="11302656" y="3941103"/>
                <a:ext cx="2750408" cy="1281622"/>
                <a:chOff x="11309924" y="2896073"/>
                <a:chExt cx="2758957" cy="1281622"/>
              </a:xfrm>
            </xdr:grpSpPr>
            <xdr:pic>
              <xdr:nvPicPr>
                <xdr:cNvPr id="34" name="Gráfico 33">
                  <a:extLst>
                    <a:ext uri="{FF2B5EF4-FFF2-40B4-BE49-F238E27FC236}">
                      <a16:creationId xmlns:a16="http://schemas.microsoft.com/office/drawing/2014/main" id="{00000000-0008-0000-0000-000022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9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10"/>
                    </a:ext>
                  </a:extLst>
                </a:blip>
                <a:srcRect/>
                <a:stretch/>
              </xdr:blipFill>
              <xdr:spPr>
                <a:xfrm>
                  <a:off x="11561693" y="2896073"/>
                  <a:ext cx="480392" cy="480392"/>
                </a:xfrm>
                <a:prstGeom prst="rect">
                  <a:avLst/>
                </a:prstGeom>
              </xdr:spPr>
            </xdr:pic>
            <xdr:sp macro="" textlink="Auxiliar!$T$9">
              <xdr:nvSpPr>
                <xdr:cNvPr id="35" name="CaixaDeTexto 34">
                  <a:extLst>
                    <a:ext uri="{FF2B5EF4-FFF2-40B4-BE49-F238E27FC236}">
                      <a16:creationId xmlns:a16="http://schemas.microsoft.com/office/drawing/2014/main" id="{00000000-0008-0000-0000-000023000000}"/>
                    </a:ext>
                  </a:extLst>
                </xdr:cNvPr>
                <xdr:cNvSpPr txBox="1"/>
              </xdr:nvSpPr>
              <xdr:spPr>
                <a:xfrm>
                  <a:off x="11309924" y="3265521"/>
                  <a:ext cx="998933" cy="4286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FF5DE7D0-1AA4-4AED-9C7D-9497A2528654}" type="TxLink">
                    <a:rPr lang="en-US" sz="1050" b="0" i="0" u="none" strike="noStrike">
                      <a:solidFill>
                        <a:schemeClr val="bg1"/>
                      </a:solidFill>
                      <a:latin typeface="Aptos Narrow"/>
                      <a:cs typeface="Calibri"/>
                    </a:rPr>
                    <a:pPr algn="ctr"/>
                    <a:t> R$ 74.000,00 </a:t>
                  </a:fld>
                  <a:endParaRPr lang="en-US" sz="1000" b="0" i="0" u="none" strike="noStrike">
                    <a:solidFill>
                      <a:schemeClr val="bg1"/>
                    </a:solidFill>
                    <a:latin typeface="Montserrat" panose="00000500000000000000" pitchFamily="2" charset="0"/>
                    <a:cs typeface="Calibri"/>
                  </a:endParaRPr>
                </a:p>
              </xdr:txBody>
            </xdr:sp>
            <xdr:cxnSp macro="">
              <xdr:nvCxnSpPr>
                <xdr:cNvPr id="36" name="Conector reto 35">
                  <a:extLst>
                    <a:ext uri="{FF2B5EF4-FFF2-40B4-BE49-F238E27FC236}">
                      <a16:creationId xmlns:a16="http://schemas.microsoft.com/office/drawing/2014/main" id="{00000000-0008-0000-0000-000024000000}"/>
                    </a:ext>
                  </a:extLst>
                </xdr:cNvPr>
                <xdr:cNvCxnSpPr/>
              </xdr:nvCxnSpPr>
              <xdr:spPr>
                <a:xfrm>
                  <a:off x="11521582" y="3369129"/>
                  <a:ext cx="560614" cy="0"/>
                </a:xfrm>
                <a:prstGeom prst="line">
                  <a:avLst/>
                </a:prstGeom>
                <a:ln w="3175">
                  <a:solidFill>
                    <a:schemeClr val="bg2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Auxiliar!$W$9">
              <xdr:nvSpPr>
                <xdr:cNvPr id="37" name="CaixaDeTexto 36">
                  <a:extLst>
                    <a:ext uri="{FF2B5EF4-FFF2-40B4-BE49-F238E27FC236}">
                      <a16:creationId xmlns:a16="http://schemas.microsoft.com/office/drawing/2014/main" id="{00000000-0008-0000-0000-000025000000}"/>
                    </a:ext>
                  </a:extLst>
                </xdr:cNvPr>
                <xdr:cNvSpPr txBox="1"/>
              </xdr:nvSpPr>
              <xdr:spPr>
                <a:xfrm>
                  <a:off x="11481170" y="3749088"/>
                  <a:ext cx="2587711" cy="4286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68349680-3420-4805-8A42-63C99E11F0EB}" type="TxLink">
                    <a:rPr lang="en-US" sz="1800" b="0" i="0" u="none" strike="noStrike">
                      <a:solidFill>
                        <a:schemeClr val="bg1"/>
                      </a:solidFill>
                      <a:latin typeface="Aptos Narrow"/>
                      <a:cs typeface="Calibri"/>
                    </a:rPr>
                    <a:pPr algn="ctr"/>
                    <a:t> R$ 326.500,00 </a:t>
                  </a:fld>
                  <a:endParaRPr lang="en-US" sz="4400" b="0" i="0" u="none" strike="noStrike">
                    <a:solidFill>
                      <a:schemeClr val="bg1"/>
                    </a:solidFill>
                    <a:latin typeface="+mn-lt"/>
                    <a:cs typeface="Calibri"/>
                  </a:endParaRPr>
                </a:p>
              </xdr:txBody>
            </xdr:sp>
          </xdr:grpSp>
          <xdr:grpSp>
            <xdr:nvGrpSpPr>
              <xdr:cNvPr id="26" name="Agrupar 25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GrpSpPr/>
            </xdr:nvGrpSpPr>
            <xdr:grpSpPr>
              <a:xfrm>
                <a:off x="12244056" y="3946545"/>
                <a:ext cx="1002846" cy="798055"/>
                <a:chOff x="11309953" y="2896073"/>
                <a:chExt cx="1004402" cy="798055"/>
              </a:xfrm>
            </xdr:grpSpPr>
            <xdr:pic>
              <xdr:nvPicPr>
                <xdr:cNvPr id="31" name="Gráfico 30">
                  <a:extLst>
                    <a:ext uri="{FF2B5EF4-FFF2-40B4-BE49-F238E27FC236}">
                      <a16:creationId xmlns:a16="http://schemas.microsoft.com/office/drawing/2014/main" id="{00000000-0008-0000-0000-00001F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12"/>
                    </a:ext>
                  </a:extLst>
                </a:blip>
                <a:srcRect/>
                <a:stretch/>
              </xdr:blipFill>
              <xdr:spPr>
                <a:xfrm>
                  <a:off x="11561693" y="2896073"/>
                  <a:ext cx="480392" cy="480392"/>
                </a:xfrm>
                <a:prstGeom prst="rect">
                  <a:avLst/>
                </a:prstGeom>
              </xdr:spPr>
            </xdr:pic>
            <xdr:sp macro="" textlink="Auxiliar!$U$9">
              <xdr:nvSpPr>
                <xdr:cNvPr id="32" name="CaixaDeTexto 31">
                  <a:extLst>
                    <a:ext uri="{FF2B5EF4-FFF2-40B4-BE49-F238E27FC236}">
                      <a16:creationId xmlns:a16="http://schemas.microsoft.com/office/drawing/2014/main" id="{00000000-0008-0000-0000-000020000000}"/>
                    </a:ext>
                  </a:extLst>
                </xdr:cNvPr>
                <xdr:cNvSpPr txBox="1"/>
              </xdr:nvSpPr>
              <xdr:spPr>
                <a:xfrm>
                  <a:off x="11309953" y="3265521"/>
                  <a:ext cx="1004402" cy="4286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569EEE18-ED45-4A41-840F-D7BD9193282B}" type="TxLink">
                    <a:rPr lang="en-US" sz="1050" b="0" i="0" u="none" strike="noStrike">
                      <a:solidFill>
                        <a:schemeClr val="bg1"/>
                      </a:solidFill>
                      <a:latin typeface="Aptos Narrow"/>
                      <a:cs typeface="Calibri"/>
                    </a:rPr>
                    <a:pPr algn="ctr"/>
                    <a:t> R$ 74.000,00 </a:t>
                  </a:fld>
                  <a:endParaRPr lang="en-US" sz="1000" b="0" i="0" u="none" strike="noStrike">
                    <a:solidFill>
                      <a:schemeClr val="bg1"/>
                    </a:solidFill>
                    <a:latin typeface="Montserrat" panose="00000500000000000000" pitchFamily="2" charset="0"/>
                    <a:cs typeface="Calibri"/>
                  </a:endParaRPr>
                </a:p>
              </xdr:txBody>
            </xdr:sp>
            <xdr:cxnSp macro="">
              <xdr:nvCxnSpPr>
                <xdr:cNvPr id="33" name="Conector reto 32">
                  <a:extLst>
                    <a:ext uri="{FF2B5EF4-FFF2-40B4-BE49-F238E27FC236}">
                      <a16:creationId xmlns:a16="http://schemas.microsoft.com/office/drawing/2014/main" id="{00000000-0008-0000-0000-000021000000}"/>
                    </a:ext>
                  </a:extLst>
                </xdr:cNvPr>
                <xdr:cNvCxnSpPr/>
              </xdr:nvCxnSpPr>
              <xdr:spPr>
                <a:xfrm>
                  <a:off x="11521582" y="3369129"/>
                  <a:ext cx="560614" cy="0"/>
                </a:xfrm>
                <a:prstGeom prst="line">
                  <a:avLst/>
                </a:prstGeom>
                <a:ln w="3175">
                  <a:solidFill>
                    <a:schemeClr val="bg2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27" name="Agrupar 26">
                <a:extLst>
                  <a:ext uri="{FF2B5EF4-FFF2-40B4-BE49-F238E27FC236}">
                    <a16:creationId xmlns:a16="http://schemas.microsoft.com/office/drawing/2014/main" id="{00000000-0008-0000-0000-00001B000000}"/>
                  </a:ext>
                </a:extLst>
              </xdr:cNvPr>
              <xdr:cNvGrpSpPr/>
            </xdr:nvGrpSpPr>
            <xdr:grpSpPr>
              <a:xfrm>
                <a:off x="13186930" y="3951987"/>
                <a:ext cx="998908" cy="798055"/>
                <a:chOff x="11309924" y="2896073"/>
                <a:chExt cx="1002013" cy="798055"/>
              </a:xfrm>
            </xdr:grpSpPr>
            <xdr:pic>
              <xdr:nvPicPr>
                <xdr:cNvPr id="28" name="Gráfico 27">
                  <a:extLst>
                    <a:ext uri="{FF2B5EF4-FFF2-40B4-BE49-F238E27FC236}">
                      <a16:creationId xmlns:a16="http://schemas.microsoft.com/office/drawing/2014/main" id="{00000000-0008-0000-0000-00001C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3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14"/>
                    </a:ext>
                  </a:extLst>
                </a:blip>
                <a:srcRect/>
                <a:stretch/>
              </xdr:blipFill>
              <xdr:spPr>
                <a:xfrm>
                  <a:off x="11561693" y="2896073"/>
                  <a:ext cx="480392" cy="480392"/>
                </a:xfrm>
                <a:prstGeom prst="rect">
                  <a:avLst/>
                </a:prstGeom>
              </xdr:spPr>
            </xdr:pic>
            <xdr:sp macro="" textlink="Auxiliar!$V$9">
              <xdr:nvSpPr>
                <xdr:cNvPr id="29" name="CaixaDeTexto 28">
                  <a:extLst>
                    <a:ext uri="{FF2B5EF4-FFF2-40B4-BE49-F238E27FC236}">
                      <a16:creationId xmlns:a16="http://schemas.microsoft.com/office/drawing/2014/main" id="{00000000-0008-0000-0000-00001D000000}"/>
                    </a:ext>
                  </a:extLst>
                </xdr:cNvPr>
                <xdr:cNvSpPr txBox="1"/>
              </xdr:nvSpPr>
              <xdr:spPr>
                <a:xfrm>
                  <a:off x="11309924" y="3265521"/>
                  <a:ext cx="1002013" cy="4286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79AEB492-85C0-4E6A-BD42-1C8C7626B9AE}" type="TxLink">
                    <a:rPr lang="en-US" sz="1050" b="0" i="0" u="none" strike="noStrike">
                      <a:solidFill>
                        <a:schemeClr val="bg1"/>
                      </a:solidFill>
                      <a:latin typeface="Aptos Narrow"/>
                      <a:cs typeface="Calibri"/>
                    </a:rPr>
                    <a:pPr algn="ctr"/>
                    <a:t> R$ 74.000,00 </a:t>
                  </a:fld>
                  <a:endParaRPr lang="en-US" sz="1000" b="0" i="0" u="none" strike="noStrike">
                    <a:solidFill>
                      <a:schemeClr val="bg1"/>
                    </a:solidFill>
                    <a:latin typeface="Montserrat" panose="00000500000000000000" pitchFamily="2" charset="0"/>
                    <a:cs typeface="Calibri"/>
                  </a:endParaRPr>
                </a:p>
              </xdr:txBody>
            </xdr:sp>
            <xdr:cxnSp macro="">
              <xdr:nvCxnSpPr>
                <xdr:cNvPr id="30" name="Conector reto 29">
                  <a:extLst>
                    <a:ext uri="{FF2B5EF4-FFF2-40B4-BE49-F238E27FC236}">
                      <a16:creationId xmlns:a16="http://schemas.microsoft.com/office/drawing/2014/main" id="{00000000-0008-0000-0000-00001E000000}"/>
                    </a:ext>
                  </a:extLst>
                </xdr:cNvPr>
                <xdr:cNvCxnSpPr/>
              </xdr:nvCxnSpPr>
              <xdr:spPr>
                <a:xfrm>
                  <a:off x="11521582" y="3369129"/>
                  <a:ext cx="560614" cy="0"/>
                </a:xfrm>
                <a:prstGeom prst="line">
                  <a:avLst/>
                </a:prstGeom>
                <a:ln w="3175">
                  <a:solidFill>
                    <a:schemeClr val="bg2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cxnSp macro="">
          <xdr:nvCxnSpPr>
            <xdr:cNvPr id="21" name="Conector reto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CxnSpPr/>
          </xdr:nvCxnSpPr>
          <xdr:spPr>
            <a:xfrm>
              <a:off x="11430000" y="4630615"/>
              <a:ext cx="2593731" cy="0"/>
            </a:xfrm>
            <a:prstGeom prst="line">
              <a:avLst/>
            </a:prstGeom>
            <a:ln w="3175">
              <a:solidFill>
                <a:schemeClr val="bg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Auxiliar!$A$2">
        <xdr:nvSpPr>
          <xdr:cNvPr id="57" name="CaixaDeTexto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 txBox="1"/>
        </xdr:nvSpPr>
        <xdr:spPr>
          <a:xfrm>
            <a:off x="1397276" y="968922"/>
            <a:ext cx="927238" cy="533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tlCol="0" anchor="t"/>
          <a:lstStyle/>
          <a:p>
            <a:fld id="{03B6FF04-1B71-4BC8-AD51-0419A104EA24}" type="TxLink">
              <a:rPr lang="en-US" sz="2800" b="0" i="0" u="none" strike="noStrike">
                <a:solidFill>
                  <a:schemeClr val="bg1"/>
                </a:solidFill>
                <a:latin typeface="Aptos Narrow"/>
              </a:rPr>
              <a:pPr/>
              <a:t>563</a:t>
            </a:fld>
            <a:endParaRPr lang="pt-BR" sz="2800">
              <a:solidFill>
                <a:schemeClr val="bg1"/>
              </a:solidFill>
            </a:endParaRPr>
          </a:p>
        </xdr:txBody>
      </xdr:sp>
      <xdr:sp macro="" textlink="Auxiliar!$B$2">
        <xdr:nvSpPr>
          <xdr:cNvPr id="58" name="CaixaDeTexto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 txBox="1"/>
        </xdr:nvSpPr>
        <xdr:spPr>
          <a:xfrm>
            <a:off x="2975527" y="968922"/>
            <a:ext cx="930551" cy="533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tlCol="0" anchor="t"/>
          <a:lstStyle/>
          <a:p>
            <a:pPr marL="0" indent="0"/>
            <a:fld id="{CE6AA57C-C1E9-4A06-8B5A-A3D1A4F77211}" type="TxLink">
              <a:rPr lang="en-US" sz="28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rPr>
              <a:pPr marL="0" indent="0"/>
              <a:t>4</a:t>
            </a:fld>
            <a:endParaRPr lang="pt-BR" sz="28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endParaRPr>
          </a:p>
        </xdr:txBody>
      </xdr:sp>
      <xdr:sp macro="" textlink="Auxiliar!$C$2">
        <xdr:nvSpPr>
          <xdr:cNvPr id="59" name="CaixaDeTexto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 txBox="1"/>
        </xdr:nvSpPr>
        <xdr:spPr>
          <a:xfrm>
            <a:off x="4576141" y="1004025"/>
            <a:ext cx="1321076" cy="533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tlCol="0" anchor="t"/>
          <a:lstStyle/>
          <a:p>
            <a:pPr marL="0" indent="0"/>
            <a:fld id="{8BE7AAE6-B52C-4E5A-88F0-E3AA3127BCD5}" type="TxLink">
              <a:rPr lang="en-US" sz="24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rPr>
              <a:pPr marL="0" indent="0"/>
              <a:t>4,71%</a:t>
            </a:fld>
            <a:endParaRPr lang="pt-BR" sz="24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endParaRPr>
          </a:p>
        </xdr:txBody>
      </xdr:sp>
      <xdr:sp macro="" textlink="Auxiliar!$D$2">
        <xdr:nvSpPr>
          <xdr:cNvPr id="60" name="CaixaDeTexto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 txBox="1"/>
        </xdr:nvSpPr>
        <xdr:spPr>
          <a:xfrm>
            <a:off x="6148180" y="752475"/>
            <a:ext cx="1321077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tlCol="0" anchor="t"/>
          <a:lstStyle/>
          <a:p>
            <a:pPr marL="0" indent="0"/>
            <a:fld id="{084F03EC-50FF-47F5-8B4E-984CF907EB27}" type="TxLink">
              <a:rPr lang="en-US" sz="20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rPr>
              <a:pPr marL="0" indent="0"/>
              <a:t>3</a:t>
            </a:fld>
            <a:endParaRPr lang="pt-BR" sz="36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endParaRPr>
          </a:p>
        </xdr:txBody>
      </xdr:sp>
      <xdr:sp macro="" textlink="Auxiliar!$E$2">
        <xdr:nvSpPr>
          <xdr:cNvPr id="61" name="CaixaDeTexto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6157705" y="1228725"/>
            <a:ext cx="1321077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tlCol="0" anchor="t"/>
          <a:lstStyle/>
          <a:p>
            <a:pPr marL="0" indent="0"/>
            <a:fld id="{C6BBFFA6-16AC-4260-84F3-1CEA1EA96699}" type="TxLink">
              <a:rPr lang="en-US" sz="20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rPr>
              <a:pPr marL="0" indent="0"/>
              <a:t>1</a:t>
            </a:fld>
            <a:endParaRPr lang="pt-BR" sz="36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endParaRPr>
          </a:p>
        </xdr:txBody>
      </xdr:sp>
      <xdr:graphicFrame macro="">
        <xdr:nvGraphicFramePr>
          <xdr:cNvPr id="63" name="Gráfico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1311551" y="5105400"/>
          <a:ext cx="6030567" cy="1714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64" name="Gráfico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GraphicFramePr>
            <a:graphicFrameLocks/>
          </xdr:cNvGraphicFramePr>
        </xdr:nvGraphicFramePr>
        <xdr:xfrm>
          <a:off x="7764532" y="5095874"/>
          <a:ext cx="5986255" cy="17240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68" name="Gráfico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GraphicFramePr>
            <a:graphicFrameLocks/>
          </xdr:cNvGraphicFramePr>
        </xdr:nvGraphicFramePr>
        <xdr:xfrm>
          <a:off x="7716907" y="2181225"/>
          <a:ext cx="3007415" cy="23717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Combo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7678807" y="1295400"/>
                <a:ext cx="1562514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boBox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9469921" y="1295400"/>
                <a:ext cx="1263926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boBox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10924347" y="1295400"/>
                <a:ext cx="1263926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aphicFramePr>
            <a:graphicFrameLocks/>
          </xdr:cNvGraphicFramePr>
        </xdr:nvGraphicFramePr>
        <xdr:xfrm>
          <a:off x="1473474" y="2133600"/>
          <a:ext cx="2718353" cy="2409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4248978" y="2133599"/>
            <a:ext cx="3074090" cy="2381251"/>
            <a:chOff x="4229100" y="2133599"/>
            <a:chExt cx="3057525" cy="2381251"/>
          </a:xfrm>
        </xdr:grpSpPr>
        <xdr:graphicFrame macro="">
          <xdr:nvGraphicFramePr>
            <xdr:cNvPr id="69" name="Gráfico 68">
              <a:extLst>
                <a:ext uri="{FF2B5EF4-FFF2-40B4-BE49-F238E27FC236}">
                  <a16:creationId xmlns:a16="http://schemas.microsoft.com/office/drawing/2014/main" id="{00000000-0008-0000-0000-000045000000}"/>
                </a:ext>
              </a:extLst>
            </xdr:cNvPr>
            <xdr:cNvGraphicFramePr>
              <a:graphicFrameLocks/>
            </xdr:cNvGraphicFramePr>
          </xdr:nvGraphicFramePr>
          <xdr:xfrm>
            <a:off x="4229100" y="2133599"/>
            <a:ext cx="3057525" cy="238125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pSp>
          <xdr:nvGrpSpPr>
            <xdr:cNvPr id="6" name="Agrupar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4638675" y="2733675"/>
              <a:ext cx="2607158" cy="1746303"/>
              <a:chOff x="4638675" y="2733675"/>
              <a:chExt cx="2607158" cy="1746303"/>
            </a:xfrm>
          </xdr:grpSpPr>
          <xdr:pic>
            <xdr:nvPicPr>
              <xdr:cNvPr id="10" name="Gráfico 65" descr="Mulher com preenchimento sólido">
                <a:extLst>
                  <a:ext uri="{FF2B5EF4-FFF2-40B4-BE49-F238E27FC236}">
                    <a16:creationId xmlns:a16="http://schemas.microsoft.com/office/drawing/2014/main" id="{00000000-0008-0000-0000-00000A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1"/>
                  </a:ext>
                </a:extLst>
              </a:blip>
              <a:stretch>
                <a:fillRect/>
              </a:stretch>
            </xdr:blipFill>
            <xdr:spPr>
              <a:xfrm>
                <a:off x="5886241" y="3109141"/>
                <a:ext cx="568236" cy="551677"/>
              </a:xfrm>
              <a:prstGeom prst="rect">
                <a:avLst/>
              </a:prstGeom>
            </xdr:spPr>
          </xdr:pic>
          <xdr:sp macro="" textlink="Auxiliar!$C$25">
            <xdr:nvSpPr>
              <xdr:cNvPr id="11" name="CaixaDeTexto 66">
                <a:extLst>
                  <a:ext uri="{FF2B5EF4-FFF2-40B4-BE49-F238E27FC236}">
                    <a16:creationId xmlns:a16="http://schemas.microsoft.com/office/drawing/2014/main" id="{00000000-0008-0000-0000-00000B000000}"/>
                  </a:ext>
                </a:extLst>
              </xdr:cNvPr>
              <xdr:cNvSpPr txBox="1"/>
            </xdr:nvSpPr>
            <xdr:spPr>
              <a:xfrm>
                <a:off x="5832714" y="2733675"/>
                <a:ext cx="675290" cy="42834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ctr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fld id="{B5F615DF-C4A0-458E-9626-5243958E780C}" type="TxLink">
                  <a:rPr lang="en-US" sz="1200" b="0" i="0" u="none" strike="noStrike">
                    <a:solidFill>
                      <a:srgbClr val="E67872"/>
                    </a:solidFill>
                    <a:latin typeface="Aptos Narrow"/>
                    <a:cs typeface="Calibri"/>
                  </a:rPr>
                  <a:pPr algn="ctr"/>
                  <a:t>52,94%</a:t>
                </a:fld>
                <a:endParaRPr lang="en-US" sz="1200" b="1" i="0" u="none" strike="noStrike">
                  <a:solidFill>
                    <a:srgbClr val="E67872"/>
                  </a:solidFill>
                  <a:latin typeface="Montserrat" panose="00000500000000000000" pitchFamily="2" charset="0"/>
                  <a:cs typeface="Calibri"/>
                </a:endParaRPr>
              </a:p>
            </xdr:txBody>
          </xdr:sp>
          <xdr:pic>
            <xdr:nvPicPr>
              <xdr:cNvPr id="12" name="Gráfico 63" descr="Homem com preenchimento sólido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2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3"/>
                  </a:ext>
                </a:extLst>
              </a:blip>
              <a:stretch>
                <a:fillRect/>
              </a:stretch>
            </xdr:blipFill>
            <xdr:spPr>
              <a:xfrm>
                <a:off x="5225373" y="3088381"/>
                <a:ext cx="570101" cy="568973"/>
              </a:xfrm>
              <a:prstGeom prst="rect">
                <a:avLst/>
              </a:prstGeom>
            </xdr:spPr>
          </xdr:pic>
          <xdr:sp macro="" textlink="Auxiliar!$C$26">
            <xdr:nvSpPr>
              <xdr:cNvPr id="13" name="CaixaDeTexto 64"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SpPr txBox="1"/>
            </xdr:nvSpPr>
            <xdr:spPr>
              <a:xfrm>
                <a:off x="5172778" y="2734854"/>
                <a:ext cx="675290" cy="42834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tlCol="0" anchor="ctr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fld id="{0899E7ED-BF52-4AB0-B4FE-947F1DE12DD8}" type="TxLink">
                  <a:rPr lang="en-US" sz="1200" b="0" i="0" u="none" strike="noStrike">
                    <a:solidFill>
                      <a:srgbClr val="77AFC5"/>
                    </a:solidFill>
                    <a:latin typeface="Aptos Narrow"/>
                    <a:cs typeface="Calibri"/>
                  </a:rPr>
                  <a:pPr algn="ctr"/>
                  <a:t>47,06%</a:t>
                </a:fld>
                <a:endParaRPr lang="en-US" sz="1200" b="1" i="0" u="none" strike="noStrike">
                  <a:solidFill>
                    <a:srgbClr val="77AFC5"/>
                  </a:solidFill>
                  <a:latin typeface="Montserrat" panose="00000500000000000000" pitchFamily="2" charset="0"/>
                  <a:cs typeface="Calibri"/>
                </a:endParaRPr>
              </a:p>
            </xdr:txBody>
          </xdr:sp>
          <xdr:sp macro="" textlink="Auxiliar!$B$25">
            <xdr:nvSpPr>
              <xdr:cNvPr id="14" name="CaixaDeTexto 62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 txBox="1"/>
            </xdr:nvSpPr>
            <xdr:spPr>
              <a:xfrm>
                <a:off x="6670018" y="4051637"/>
                <a:ext cx="575815" cy="42834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rIns="0" rtlCol="0" anchor="ctr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r"/>
                <a:fld id="{4E90B04B-1364-4E4E-A1E9-9C8306E92DAC}" type="TxLink">
                  <a:rPr lang="en-US" sz="2000" b="0" i="0" u="none" strike="noStrike">
                    <a:solidFill>
                      <a:srgbClr val="E67872"/>
                    </a:solidFill>
                    <a:latin typeface="Aptos Narrow"/>
                    <a:cs typeface="Calibri"/>
                  </a:rPr>
                  <a:pPr algn="r"/>
                  <a:t>45</a:t>
                </a:fld>
                <a:endParaRPr lang="en-US" sz="4400" b="0" i="0" u="none" strike="noStrike">
                  <a:solidFill>
                    <a:srgbClr val="E67872"/>
                  </a:solidFill>
                  <a:latin typeface="Montserrat" panose="00000500000000000000" pitchFamily="2" charset="0"/>
                  <a:cs typeface="Calibri"/>
                </a:endParaRPr>
              </a:p>
            </xdr:txBody>
          </xdr:sp>
          <xdr:sp macro="" textlink="Auxiliar!$B$26">
            <xdr:nvSpPr>
              <xdr:cNvPr id="15" name="CaixaDeTexto 61">
                <a:extLst>
                  <a:ext uri="{FF2B5EF4-FFF2-40B4-BE49-F238E27FC236}">
                    <a16:creationId xmlns:a16="http://schemas.microsoft.com/office/drawing/2014/main" id="{00000000-0008-0000-0000-00000F000000}"/>
                  </a:ext>
                </a:extLst>
              </xdr:cNvPr>
              <xdr:cNvSpPr txBox="1"/>
            </xdr:nvSpPr>
            <xdr:spPr>
              <a:xfrm>
                <a:off x="4638675" y="4051637"/>
                <a:ext cx="575815" cy="42834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wrap="square" lIns="0" rtlCol="0" anchor="ctr"/>
              <a:lstStyle>
                <a:lvl1pPr marL="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fld id="{2AA94FEA-7009-435C-9264-3FF55F8DB53A}" type="TxLink">
                  <a:rPr lang="en-US" sz="2000" b="0" i="0" u="none" strike="noStrike">
                    <a:solidFill>
                      <a:srgbClr val="77AFC5"/>
                    </a:solidFill>
                    <a:latin typeface="Aptos Narrow"/>
                    <a:cs typeface="Calibri"/>
                  </a:rPr>
                  <a:pPr algn="l"/>
                  <a:t>40</a:t>
                </a:fld>
                <a:endParaRPr lang="en-US" sz="4400" b="1" i="0" u="none" strike="noStrike">
                  <a:solidFill>
                    <a:srgbClr val="77AFC5"/>
                  </a:solidFill>
                  <a:latin typeface="Montserrat" panose="00000500000000000000" pitchFamily="2" charset="0"/>
                  <a:cs typeface="Calibri"/>
                </a:endParaRPr>
              </a:p>
            </xdr:txBody>
          </xdr:sp>
        </xdr:grpSp>
      </xdr:grpSp>
      <xdr:sp macro="" textlink="Auxiliar!$A$3">
        <xdr:nvSpPr>
          <xdr:cNvPr id="47" name="CaixaDeTexto 46">
            <a:extLst>
              <a:ext uri="{FF2B5EF4-FFF2-40B4-BE49-F238E27FC236}">
                <a16:creationId xmlns:a16="http://schemas.microsoft.com/office/drawing/2014/main" id="{53819356-BADE-822C-C020-532CACFDC4BD}"/>
              </a:ext>
            </a:extLst>
          </xdr:cNvPr>
          <xdr:cNvSpPr txBox="1"/>
        </xdr:nvSpPr>
        <xdr:spPr>
          <a:xfrm>
            <a:off x="1988777" y="1402071"/>
            <a:ext cx="598347" cy="2544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rtlCol="0" anchor="t"/>
          <a:lstStyle/>
          <a:p>
            <a:pPr algn="r"/>
            <a:fld id="{2C95BD6D-E1D5-49C6-BAD1-38E034261F7E}" type="TxLink">
              <a:rPr lang="en-US" sz="1200" b="0" i="0" u="none" strike="noStrike">
                <a:solidFill>
                  <a:schemeClr val="bg1"/>
                </a:solidFill>
                <a:latin typeface="Aptos Narrow"/>
              </a:rPr>
              <a:t>17,78%</a:t>
            </a:fld>
            <a:endParaRPr lang="pt-BR" sz="1800">
              <a:solidFill>
                <a:schemeClr val="bg1"/>
              </a:solidFill>
            </a:endParaRPr>
          </a:p>
        </xdr:txBody>
      </xdr:sp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52B7B029-D5B8-229F-3F05-0177ADDE325B}"/>
              </a:ext>
            </a:extLst>
          </xdr:cNvPr>
          <xdr:cNvSpPr txBox="1"/>
        </xdr:nvSpPr>
        <xdr:spPr>
          <a:xfrm>
            <a:off x="2065606" y="1234439"/>
            <a:ext cx="598347" cy="2544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tlCol="0" anchor="t"/>
          <a:lstStyle/>
          <a:p>
            <a:pPr algn="r"/>
            <a:r>
              <a:rPr lang="en-US" sz="1100" b="0" i="0" u="none" strike="noStrike">
                <a:solidFill>
                  <a:schemeClr val="bg1"/>
                </a:solidFill>
                <a:latin typeface="Aptos Narrow"/>
              </a:rPr>
              <a:t>MoM</a:t>
            </a:r>
          </a:p>
        </xdr:txBody>
      </xdr:sp>
      <xdr:sp macro="" textlink="Auxiliar!$B$3">
        <xdr:nvSpPr>
          <xdr:cNvPr id="49" name="CaixaDeTexto 48">
            <a:extLst>
              <a:ext uri="{FF2B5EF4-FFF2-40B4-BE49-F238E27FC236}">
                <a16:creationId xmlns:a16="http://schemas.microsoft.com/office/drawing/2014/main" id="{1FE35D99-9D09-0B9B-8487-B29B82EE0883}"/>
              </a:ext>
            </a:extLst>
          </xdr:cNvPr>
          <xdr:cNvSpPr txBox="1"/>
        </xdr:nvSpPr>
        <xdr:spPr>
          <a:xfrm>
            <a:off x="3614991" y="1417549"/>
            <a:ext cx="598347" cy="2544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rtlCol="0" anchor="t"/>
          <a:lstStyle/>
          <a:p>
            <a:pPr algn="r"/>
            <a:fld id="{3BC6B7B4-8FCC-43E6-902B-76CA6066E7DA}" type="TxLink">
              <a:rPr lang="en-US" sz="1200" b="0" i="0" u="none" strike="noStrike">
                <a:solidFill>
                  <a:schemeClr val="bg1"/>
                </a:solidFill>
                <a:latin typeface="Aptos Narrow"/>
              </a:rPr>
              <a:t>-42,86%</a:t>
            </a:fld>
            <a:endParaRPr lang="pt-BR" sz="2000">
              <a:solidFill>
                <a:schemeClr val="bg1"/>
              </a:solidFill>
            </a:endParaRPr>
          </a:p>
        </xdr:txBody>
      </xdr:sp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AE37FBFF-FE99-03C2-E9F5-F5DD004491D8}"/>
              </a:ext>
            </a:extLst>
          </xdr:cNvPr>
          <xdr:cNvSpPr txBox="1"/>
        </xdr:nvSpPr>
        <xdr:spPr>
          <a:xfrm>
            <a:off x="3691820" y="1249917"/>
            <a:ext cx="598347" cy="2544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tlCol="0" anchor="t"/>
          <a:lstStyle/>
          <a:p>
            <a:pPr algn="r"/>
            <a:r>
              <a:rPr lang="en-US" sz="1100" b="0" i="0" u="none" strike="noStrike">
                <a:solidFill>
                  <a:schemeClr val="bg1"/>
                </a:solidFill>
                <a:latin typeface="Aptos Narrow"/>
              </a:rPr>
              <a:t>MoM</a:t>
            </a:r>
          </a:p>
        </xdr:txBody>
      </xdr:sp>
      <xdr:sp macro="" textlink="Auxiliar!$C$3">
        <xdr:nvSpPr>
          <xdr:cNvPr id="51" name="CaixaDeTexto 50">
            <a:extLst>
              <a:ext uri="{FF2B5EF4-FFF2-40B4-BE49-F238E27FC236}">
                <a16:creationId xmlns:a16="http://schemas.microsoft.com/office/drawing/2014/main" id="{F3D5FE18-7070-F7D2-6DC5-2AB7782C3786}"/>
              </a:ext>
            </a:extLst>
          </xdr:cNvPr>
          <xdr:cNvSpPr txBox="1"/>
        </xdr:nvSpPr>
        <xdr:spPr>
          <a:xfrm>
            <a:off x="5229186" y="1427074"/>
            <a:ext cx="598347" cy="2544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rtlCol="0" anchor="t"/>
          <a:lstStyle/>
          <a:p>
            <a:pPr algn="r"/>
            <a:fld id="{47A4FDF9-CB65-42AA-BE0E-152C51FD08D6}" type="TxLink">
              <a:rPr lang="en-US" sz="1200" b="0" i="0" u="none" strike="noStrike">
                <a:solidFill>
                  <a:schemeClr val="bg1"/>
                </a:solidFill>
                <a:latin typeface="Aptos Narrow"/>
              </a:rPr>
              <a:t>8,33%</a:t>
            </a:fld>
            <a:endParaRPr lang="pt-BR" sz="2000">
              <a:solidFill>
                <a:schemeClr val="bg1"/>
              </a:solidFill>
            </a:endParaRPr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0F0DD2A2-0C54-0DC7-B982-90BCA7BE4E79}"/>
              </a:ext>
            </a:extLst>
          </xdr:cNvPr>
          <xdr:cNvSpPr txBox="1"/>
        </xdr:nvSpPr>
        <xdr:spPr>
          <a:xfrm>
            <a:off x="5306014" y="1259442"/>
            <a:ext cx="598347" cy="2544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tlCol="0" anchor="t"/>
          <a:lstStyle/>
          <a:p>
            <a:pPr algn="r"/>
            <a:r>
              <a:rPr lang="en-US" sz="1100" b="0" i="0" u="none" strike="noStrike">
                <a:solidFill>
                  <a:schemeClr val="bg1"/>
                </a:solidFill>
                <a:latin typeface="Aptos Narrow"/>
              </a:rPr>
              <a:t>MoM</a:t>
            </a:r>
          </a:p>
        </xdr:txBody>
      </xdr:sp>
    </xdr:grpSp>
    <xdr:clientData/>
  </xdr:twoCellAnchor>
  <xdr:twoCellAnchor>
    <xdr:from>
      <xdr:col>16</xdr:col>
      <xdr:colOff>47625</xdr:colOff>
      <xdr:row>11</xdr:row>
      <xdr:rowOff>4763</xdr:rowOff>
    </xdr:from>
    <xdr:to>
      <xdr:col>17</xdr:col>
      <xdr:colOff>295275</xdr:colOff>
      <xdr:row>12</xdr:row>
      <xdr:rowOff>100013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94FA2-6D4E-3A85-EA7E-221BD70CEEFE}"/>
            </a:ext>
          </a:extLst>
        </xdr:cNvPr>
        <xdr:cNvSpPr txBox="1"/>
      </xdr:nvSpPr>
      <xdr:spPr>
        <a:xfrm>
          <a:off x="9801225" y="2100263"/>
          <a:ext cx="8572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>
              <a:solidFill>
                <a:schemeClr val="bg1"/>
              </a:solidFill>
            </a:rPr>
            <a:t>Área:</a:t>
          </a:r>
        </a:p>
      </xdr:txBody>
    </xdr:sp>
    <xdr:clientData/>
  </xdr:twoCellAnchor>
  <xdr:twoCellAnchor>
    <xdr:from>
      <xdr:col>19</xdr:col>
      <xdr:colOff>9524</xdr:colOff>
      <xdr:row>11</xdr:row>
      <xdr:rowOff>4763</xdr:rowOff>
    </xdr:from>
    <xdr:to>
      <xdr:col>20</xdr:col>
      <xdr:colOff>380999</xdr:colOff>
      <xdr:row>12</xdr:row>
      <xdr:rowOff>100013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4D741A1C-C1BE-02AC-F33F-28C976D584AD}"/>
            </a:ext>
          </a:extLst>
        </xdr:cNvPr>
        <xdr:cNvSpPr txBox="1"/>
      </xdr:nvSpPr>
      <xdr:spPr>
        <a:xfrm>
          <a:off x="11591924" y="2100263"/>
          <a:ext cx="9810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>
              <a:solidFill>
                <a:schemeClr val="bg1"/>
              </a:solidFill>
            </a:rPr>
            <a:t>Contrato:</a:t>
          </a:r>
        </a:p>
      </xdr:txBody>
    </xdr:sp>
    <xdr:clientData/>
  </xdr:twoCellAnchor>
  <xdr:twoCellAnchor>
    <xdr:from>
      <xdr:col>21</xdr:col>
      <xdr:colOff>219073</xdr:colOff>
      <xdr:row>11</xdr:row>
      <xdr:rowOff>4763</xdr:rowOff>
    </xdr:from>
    <xdr:to>
      <xdr:col>22</xdr:col>
      <xdr:colOff>590548</xdr:colOff>
      <xdr:row>12</xdr:row>
      <xdr:rowOff>100013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1293B0A8-492F-48DC-46D5-68A743DAB6C4}"/>
            </a:ext>
          </a:extLst>
        </xdr:cNvPr>
        <xdr:cNvSpPr txBox="1"/>
      </xdr:nvSpPr>
      <xdr:spPr>
        <a:xfrm>
          <a:off x="13020673" y="2100263"/>
          <a:ext cx="9810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>
              <a:solidFill>
                <a:schemeClr val="bg1"/>
              </a:solidFill>
            </a:rPr>
            <a:t>Mês:</a:t>
          </a:r>
        </a:p>
      </xdr:txBody>
    </xdr:sp>
    <xdr:clientData/>
  </xdr:twoCellAnchor>
  <xdr:twoCellAnchor>
    <xdr:from>
      <xdr:col>23</xdr:col>
      <xdr:colOff>28575</xdr:colOff>
      <xdr:row>10</xdr:row>
      <xdr:rowOff>104775</xdr:rowOff>
    </xdr:from>
    <xdr:to>
      <xdr:col>23</xdr:col>
      <xdr:colOff>352425</xdr:colOff>
      <xdr:row>12</xdr:row>
      <xdr:rowOff>47625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990861AD-0321-D8C6-0965-B8DD6464DD33}"/>
            </a:ext>
          </a:extLst>
        </xdr:cNvPr>
        <xdr:cNvGrpSpPr/>
      </xdr:nvGrpSpPr>
      <xdr:grpSpPr>
        <a:xfrm>
          <a:off x="14049375" y="2009775"/>
          <a:ext cx="323850" cy="323850"/>
          <a:chOff x="17068800" y="2476500"/>
          <a:chExt cx="914400" cy="914400"/>
        </a:xfrm>
      </xdr:grpSpPr>
      <xdr:pic macro="[0]!Planilha1.Agrupar66_Clique">
        <xdr:nvPicPr>
          <xdr:cNvPr id="56" name="Gráfico 55" descr="Filtro com preenchimento sólido">
            <a:extLst>
              <a:ext uri="{FF2B5EF4-FFF2-40B4-BE49-F238E27FC236}">
                <a16:creationId xmlns:a16="http://schemas.microsoft.com/office/drawing/2014/main" id="{BC4EF8EE-1FC4-0116-1F08-6E2C3917C6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7068800" y="2476500"/>
            <a:ext cx="914400" cy="914400"/>
          </a:xfrm>
          <a:prstGeom prst="rect">
            <a:avLst/>
          </a:prstGeom>
        </xdr:spPr>
      </xdr:pic>
      <xdr:pic macro="[0]!Planilha1.Agrupar66_Clique">
        <xdr:nvPicPr>
          <xdr:cNvPr id="66" name="Gráfico 65" descr="Fechar com preenchimento sólido">
            <a:extLst>
              <a:ext uri="{FF2B5EF4-FFF2-40B4-BE49-F238E27FC236}">
                <a16:creationId xmlns:a16="http://schemas.microsoft.com/office/drawing/2014/main" id="{45709339-CC5E-9CE9-77A0-09BD0AF63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17075925" y="2893200"/>
            <a:ext cx="383400" cy="383400"/>
          </a:xfrm>
          <a:prstGeom prst="rect">
            <a:avLst/>
          </a:prstGeom>
        </xdr:spPr>
      </xdr:pic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Alberto Araujo" refreshedDate="45334.455214467591" createdVersion="3" refreshedVersion="8" minRefreshableVersion="3" recordCount="0" tupleCache="1" supportSubquery="1" supportAdvancedDrill="1" xr:uid="{B640A868-E683-4A3B-86F6-3B5C619C2626}">
  <cacheSource type="external" connectionId="4"/>
  <cacheFields count="9">
    <cacheField name="[baseRH].[Área].[Área]" caption="Área" numFmtId="0" hierarchy="6" level="1">
      <sharedItems count="9">
        <s v="[baseRH].[Área].&amp;[Administração]" c="Administração"/>
        <s v="[baseRH].[Área].&amp;[Logística]" c="Logística"/>
        <s v="[baseRH].[Área].&amp;[Vendas]" c="Vendas"/>
        <s v="[baseRH].[Área].&amp;[Marketing]" c="Marketing"/>
        <s v="[baseRH].[Área].&amp;[TI]" c="TI"/>
        <s v="[baseRH].[Área].&amp;[Recursos Humanos]" c="Recursos Humanos"/>
        <s v="[baseRH].[Área].&amp;[Financeiro]" c="Financeiro"/>
        <s v="[baseRH].[Área].&amp;[Produção]" c="Produção"/>
        <s v="[baseRH].[Área].&amp;[Operações]" c="Operações"/>
      </sharedItems>
    </cacheField>
    <cacheField name="[Calendar].[Month].[Month]" caption="Month" numFmtId="0" hierarchy="30" level="1">
      <sharedItems count="12">
        <s v="[Calendar].[Month].&amp;[dezembro]" c="dezembro"/>
        <s v="[Calendar].[Month].&amp;[outubro]" c="outubro"/>
        <s v="[Calendar].[Month].&amp;[agosto]" c="agosto"/>
        <s v="[Calendar].[Month].&amp;[setembro]" c="setembro"/>
        <s v="[Calendar].[Month].&amp;[novembro]" c="novembro"/>
        <s v="[Calendar].[Month].&amp;[abril]" c="abril"/>
        <s v="[Calendar].[Month].&amp;[janeiro]" c="janeiro"/>
        <s v="[Calendar].[Month].&amp;[julho]" c="julho"/>
        <s v="[Calendar].[Month].&amp;[março]" c="março"/>
        <s v="[Calendar].[Month].&amp;[maio]" c="maio"/>
        <s v="[Calendar].[Month].&amp;[junho]" c="junho"/>
        <s v="[Calendar].[Month].&amp;[fevereiro]" c="fevereiro"/>
      </sharedItems>
    </cacheField>
    <cacheField name="[baseRH].[Nível].[Nível]" caption="Nível" numFmtId="0" hierarchy="4" level="1">
      <sharedItems count="7">
        <s v="[baseRH].[Nível].&amp;[Assistente]" c="Assistente"/>
        <s v="[baseRH].[Nível].&amp;[Analista Sr]" c="Analista Sr"/>
        <s v="[baseRH].[Nível].&amp;[Coordenador]" c="Coordenador"/>
        <s v="[baseRH].[Nível].&amp;[Analista Jr]" c="Analista Jr"/>
        <s v="[baseRH].[Nível].&amp;[Estagiário]" c="Estagiário"/>
        <s v="[baseRH].[Nível].&amp;[Supervisor]" c="Supervisor"/>
        <s v="[baseRH].[Nível].&amp;[Gerente]" c="Gerente"/>
      </sharedItems>
    </cacheField>
    <cacheField name="[Measures].[MeasuresLevel]" caption="MeasuresLevel" numFmtId="0" hierarchy="34">
      <sharedItems count="14">
        <s v="[Measures].[Total Ativos]" c="Total Ativos"/>
        <s v="[Measures].[Total Feminino]" c="Total Feminino"/>
        <s v="[Measures].[Total Masculino]" c="Total Masculino"/>
        <s v="[Measures].[Total Saúde]" c="Total Saúde"/>
        <s v="[Measures].[Rotatividade]" c="Rotatividade"/>
        <s v="[Measures].[Total Gasolina]" c="Total Gasolina"/>
        <s v="[Measures].[Total Alimentação]" c="Total Alimentação"/>
        <s v="[Measures].[Total Férias]" c="Total Férias"/>
        <s v="[Measures].[Total Transporte]" c="Total Transporte"/>
        <s v="[Measures].[Total Licença]" c="Total Licença"/>
        <s v="[Measures].[Total Creche]" c="Total Creche"/>
        <s v="[Measures].[Total Odonto]" c="Total Odonto"/>
        <s v="[Measures].[Total Desligados]" c="Total Desligados"/>
        <s v="[Measures].[Total Acumulado]" c="Total Acumulado"/>
      </sharedItems>
    </cacheField>
    <cacheField name="[baseRH].[Contrato].[Contrato]" caption="Contrato" numFmtId="0" hierarchy="10" level="1">
      <sharedItems count="2">
        <s v="[baseRH].[Contrato].&amp;[CLT]" c="CLT"/>
        <s v="[baseRH].[Contrato].&amp;[Estágio]" c="Estágio"/>
      </sharedItems>
    </cacheField>
    <cacheField name="[baseRH].[Gênero].[Gênero]" caption="Gênero" numFmtId="0" hierarchy="1" level="1">
      <sharedItems count="2">
        <s v="[baseRH].[Gênero].&amp;[Masculino]" c="Masculino"/>
        <s v="[baseRH].[Gênero].&amp;[Feminino]" c="Feminino"/>
      </sharedItems>
    </cacheField>
    <cacheField name="[baseRH].[Salário].[Salário]" caption="Salário" numFmtId="0" hierarchy="7" level="1">
      <sharedItems count="7">
        <s v="[baseRH].[Salário].&amp;[2500]" c="2500"/>
        <s v="[baseRH].[Salário].&amp;[1200]" c="1200"/>
        <s v="[baseRH].[Salário].&amp;[5000]" c="5000"/>
        <s v="[baseRH].[Salário].&amp;[10000]" c="10000"/>
        <s v="[baseRH].[Salário].&amp;[3500]" c="3500"/>
        <s v="[baseRH].[Salário].&amp;[15000]" c="15000"/>
        <s v="[baseRH].[Salário].&amp;[7000]" c="7000"/>
      </sharedItems>
    </cacheField>
    <cacheField name="[baseRH].[Faixa_Idade].[Faixa_Idade]" caption="Faixa_Idade" numFmtId="0" hierarchy="23" level="1">
      <sharedItems count="4">
        <s v="[baseRH].[Faixa_Idade].&amp;[55-64]" c="55-64"/>
        <s v="[baseRH].[Faixa_Idade].&amp;[24-34]" c="24-34"/>
        <s v="[baseRH].[Faixa_Idade].&amp;[45-54]" c="45-54"/>
        <s v="[baseRH].[Faixa_Idade].&amp;[35-44]" c="35-44"/>
      </sharedItems>
    </cacheField>
    <cacheField name="[baseRH].[Faixa_dias].[Faixa_dias]" caption="Faixa_dias" numFmtId="0" hierarchy="25" level="1">
      <sharedItems count="4">
        <s v="[baseRH].[Faixa_dias].&amp;[270-364]" c="270-364"/>
        <s v="[baseRH].[Faixa_dias].&amp;[177-269]" c="177-269"/>
        <s v="[baseRH].[Faixa_dias].&amp;[86-176]" c="86-176"/>
        <s v="[baseRH].[Faixa_dias].&amp;[1-85]" c="1-85"/>
      </sharedItems>
    </cacheField>
  </cacheFields>
  <cacheHierarchies count="53">
    <cacheHierarchy uniqueName="[baseRH].[Nome]" caption="Nome" attribute="1" defaultMemberUniqueName="[baseRH].[Nome].[All]" allUniqueName="[baseRH].[Nome].[All]" dimensionUniqueName="[baseRH]" displayFolder="" count="2" memberValueDatatype="130" unbalanced="0"/>
    <cacheHierarchy uniqueName="[baseRH].[Gênero]" caption="Gênero" attribute="1" defaultMemberUniqueName="[baseRH].[Gênero].[All]" allUniqueName="[baseRH].[Gênero].[All]" allCaption="All" dimensionUniqueName="[baseRH]" displayFolder="" count="2" memberValueDatatype="130" unbalanced="0">
      <fieldsUsage count="2">
        <fieldUsage x="-1"/>
        <fieldUsage x="5"/>
      </fieldsUsage>
    </cacheHierarchy>
    <cacheHierarchy uniqueName="[baseRH].[Data Nascimento]" caption="Data Nascimento" attribute="1" time="1" defaultMemberUniqueName="[baseRH].[Data Nascimento].[All]" allUniqueName="[baseRH].[Data Nascimento].[All]" dimensionUniqueName="[baseRH]" displayFolder="" count="2" memberValueDatatype="7" unbalanced="0"/>
    <cacheHierarchy uniqueName="[baseRH].[Idade]" caption="Idade" attribute="1" defaultMemberUniqueName="[baseRH].[Idade].[All]" allUniqueName="[baseRH].[Idade].[All]" dimensionUniqueName="[baseRH]" displayFolder="" count="2" memberValueDatatype="20" unbalanced="0"/>
    <cacheHierarchy uniqueName="[baseRH].[Nível]" caption="Nível" attribute="1" defaultMemberUniqueName="[baseRH].[Nível].[All]" allUniqueName="[baseRH].[Nível].[All]" allCaption="All" dimensionUniqueName="[baseRH]" displayFolder="" count="2" memberValueDatatype="130" unbalanced="0">
      <fieldsUsage count="2">
        <fieldUsage x="-1"/>
        <fieldUsage x="2"/>
      </fieldsUsage>
    </cacheHierarchy>
    <cacheHierarchy uniqueName="[baseRH].[Escolaridade]" caption="Escolaridade" attribute="1" defaultMemberUniqueName="[baseRH].[Escolaridade].[All]" allUniqueName="[baseRH].[Escolaridade].[All]" dimensionUniqueName="[baseRH]" displayFolder="" count="2" memberValueDatatype="130" unbalanced="0"/>
    <cacheHierarchy uniqueName="[baseRH].[Área]" caption="Área" attribute="1" defaultMemberUniqueName="[baseRH].[Área].[All]" allUniqueName="[baseRH].[Área].[All]" allCaption="All" dimensionUniqueName="[baseRH]" displayFolder="" count="2" memberValueDatatype="130" unbalanced="0">
      <fieldsUsage count="2">
        <fieldUsage x="-1"/>
        <fieldUsage x="0"/>
      </fieldsUsage>
    </cacheHierarchy>
    <cacheHierarchy uniqueName="[baseRH].[Salário]" caption="Salário" attribute="1" defaultMemberUniqueName="[baseRH].[Salário].[All]" allUniqueName="[baseRH].[Salário].[All]" allCaption="All" dimensionUniqueName="[baseRH]" displayFolder="" count="2" memberValueDatatype="20" unbalanced="0">
      <fieldsUsage count="2">
        <fieldUsage x="-1"/>
        <fieldUsage x="6"/>
      </fieldsUsage>
    </cacheHierarchy>
    <cacheHierarchy uniqueName="[baseRH].[Data Admissão]" caption="Data Admissão" attribute="1" time="1" defaultMemberUniqueName="[baseRH].[Data Admissão].[All]" allUniqueName="[baseRH].[Data Admissão].[All]" dimensionUniqueName="[baseRH]" displayFolder="" count="2" memberValueDatatype="7" unbalanced="0"/>
    <cacheHierarchy uniqueName="[baseRH].[Data Demissão]" caption="Data Demissão" attribute="1" time="1" defaultMemberUniqueName="[baseRH].[Data Demissão].[All]" allUniqueName="[baseRH].[Data Demissão].[All]" dimensionUniqueName="[baseRH]" displayFolder="" count="2" memberValueDatatype="7" unbalanced="0"/>
    <cacheHierarchy uniqueName="[baseRH].[Contrato]" caption="Contrato" attribute="1" defaultMemberUniqueName="[baseRH].[Contrato].[All]" allUniqueName="[baseRH].[Contrato].[All]" allCaption="All" dimensionUniqueName="[baseRH]" displayFolder="" count="2" memberValueDatatype="130" unbalanced="0">
      <fieldsUsage count="2">
        <fieldUsage x="-1"/>
        <fieldUsage x="4"/>
      </fieldsUsage>
    </cacheHierarchy>
    <cacheHierarchy uniqueName="[baseRH].[Motivo Demissão]" caption="Motivo Demissão" attribute="1" defaultMemberUniqueName="[baseRH].[Motivo Demissão].[All]" allUniqueName="[baseRH].[Motivo Demissão].[All]" dimensionUniqueName="[baseRH]" displayFolder="" count="2" memberValueDatatype="130" unbalanced="0"/>
    <cacheHierarchy uniqueName="[baseRH].[PCD]" caption="PCD" attribute="1" defaultMemberUniqueName="[baseRH].[PCD].[All]" allUniqueName="[baseRH].[PCD].[All]" dimensionUniqueName="[baseRH]" displayFolder="" count="2" memberValueDatatype="130" unbalanced="0"/>
    <cacheHierarchy uniqueName="[baseRH].[Alimentação]" caption="Alimentação" attribute="1" defaultMemberUniqueName="[baseRH].[Alimentação].[All]" allUniqueName="[baseRH].[Alimentação].[All]" dimensionUniqueName="[baseRH]" displayFolder="" count="2" memberValueDatatype="20" unbalanced="0"/>
    <cacheHierarchy uniqueName="[baseRH].[Saúde]" caption="Saúde" attribute="1" defaultMemberUniqueName="[baseRH].[Saúde].[All]" allUniqueName="[baseRH].[Saúde].[All]" dimensionUniqueName="[baseRH]" displayFolder="" count="2" memberValueDatatype="20" unbalanced="0"/>
    <cacheHierarchy uniqueName="[baseRH].[Odont]" caption="Odont" attribute="1" defaultMemberUniqueName="[baseRH].[Odont].[All]" allUniqueName="[baseRH].[Odont].[All]" dimensionUniqueName="[baseRH]" displayFolder="" count="2" memberValueDatatype="20" unbalanced="0"/>
    <cacheHierarchy uniqueName="[baseRH].[Transporte]" caption="Transporte" attribute="1" defaultMemberUniqueName="[baseRH].[Transporte].[All]" allUniqueName="[baseRH].[Transporte].[All]" dimensionUniqueName="[baseRH]" displayFolder="" count="2" memberValueDatatype="20" unbalanced="0"/>
    <cacheHierarchy uniqueName="[baseRH].[Creche]" caption="Creche" attribute="1" defaultMemberUniqueName="[baseRH].[Creche].[All]" allUniqueName="[baseRH].[Creche].[All]" dimensionUniqueName="[baseRH]" displayFolder="" count="2" memberValueDatatype="20" unbalanced="0"/>
    <cacheHierarchy uniqueName="[baseRH].[Combustível]" caption="Combustível" attribute="1" defaultMemberUniqueName="[baseRH].[Combustível].[All]" allUniqueName="[baseRH].[Combustível].[All]" dimensionUniqueName="[baseRH]" displayFolder="" count="2" memberValueDatatype="20" unbalanced="0"/>
    <cacheHierarchy uniqueName="[baseRH].[Benefícios]" caption="Benefícios" attribute="1" defaultMemberUniqueName="[baseRH].[Benefícios].[All]" allUniqueName="[baseRH].[Benefícios].[All]" dimensionUniqueName="[baseRH]" displayFolder="" count="2" memberValueDatatype="20" unbalanced="0"/>
    <cacheHierarchy uniqueName="[baseRH].[Mês_admissão]" caption="Mês_admissão" attribute="1" defaultMemberUniqueName="[baseRH].[Mês_admissão].[All]" allUniqueName="[baseRH].[Mês_admissão].[All]" dimensionUniqueName="[baseRH]" displayFolder="" count="2" memberValueDatatype="20" unbalanced="0"/>
    <cacheHierarchy uniqueName="[baseRH].[Mês_demissão]" caption="Mês_demissão" attribute="1" defaultMemberUniqueName="[baseRH].[Mês_demissão].[All]" allUniqueName="[baseRH].[Mês_demissão].[All]" dimensionUniqueName="[baseRH]" displayFolder="" count="2" memberValueDatatype="130" unbalanced="0"/>
    <cacheHierarchy uniqueName="[baseRH].[Status]" caption="Status" attribute="1" defaultMemberUniqueName="[baseRH].[Status].[All]" allUniqueName="[baseRH].[Status].[All]" dimensionUniqueName="[baseRH]" displayFolder="" count="2" memberValueDatatype="130" unbalanced="0"/>
    <cacheHierarchy uniqueName="[baseRH].[Faixa_Idade]" caption="Faixa_Idade" attribute="1" defaultMemberUniqueName="[baseRH].[Faixa_Idade].[All]" allUniqueName="[baseRH].[Faixa_Idade].[All]" allCaption="All" dimensionUniqueName="[baseRH]" displayFolder="" count="2" memberValueDatatype="130" unbalanced="0">
      <fieldsUsage count="2">
        <fieldUsage x="-1"/>
        <fieldUsage x="7"/>
      </fieldsUsage>
    </cacheHierarchy>
    <cacheHierarchy uniqueName="[baseRH].[Tempo_dias]" caption="Tempo_dias" attribute="1" defaultMemberUniqueName="[baseRH].[Tempo_dias].[All]" allUniqueName="[baseRH].[Tempo_dias].[All]" dimensionUniqueName="[baseRH]" displayFolder="" count="2" memberValueDatatype="20" unbalanced="0"/>
    <cacheHierarchy uniqueName="[baseRH].[Faixa_dias]" caption="Faixa_dias" attribute="1" defaultMemberUniqueName="[baseRH].[Faixa_dias].[All]" allUniqueName="[baseRH].[Faixa_dias].[All]" allCaption="All" dimensionUniqueName="[baseRH]" displayFolder="" count="2" memberValueDatatype="130" unbalanced="0">
      <fieldsUsage count="2">
        <fieldUsage x="-1"/>
        <fieldUsage x="8"/>
      </fieldsUsage>
    </cacheHierarchy>
    <cacheHierarchy uniqueName="[Calendar].[Date]" caption="Date" attribute="1" time="1" keyAttribute="1" defaultMemberUniqueName="[Calendar].[Date].[All]" allUniqueName="[Calendar].[Date].[All]" dimensionUniqueName="[Calendar]" displayFolder="" count="2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2" memberValueDatatype="20" unbalanced="0"/>
    <cacheHierarchy uniqueName="[Calendar].[Month]" caption="Month" attribute="1" time="1" defaultMemberUniqueName="[Calendar].[Month].[All]" allUniqueName="[Calendar].[Month].[All]" allCaption="All" dimensionUniqueName="[Calendar]" displayFolder="" count="2" memberValueDatatype="130" unbalanced="0">
      <fieldsUsage count="2">
        <fieldUsage x="-1"/>
        <fieldUsage x="1"/>
      </fieldsUsage>
    </cacheHierarchy>
    <cacheHierarchy uniqueName="[Calendar].[MMM-YYYY]" caption="MMM-YYYY" attribute="1" time="1" defaultMemberUniqueName="[Calendar].[MMM-YYYY].[All]" allUniqueName="[Calendar].[MMM-YYYY].[All]" dimensionUniqueName="[Calendar]" displayFolder="" count="2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2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3"/>
      </fieldsUsage>
    </cacheHierarchy>
    <cacheHierarchy uniqueName="[Measures].[Soma de Salário]" caption="Soma de Salário" measure="1" displayFolder="" measureGroup="baseRH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Total Ativos]" caption="Total Ativos" measure="1" displayFolder="" measureGroup="baseRH" count="0"/>
    <cacheHierarchy uniqueName="[Measures].[Total Desligados]" caption="Total Desligados" measure="1" displayFolder="" measureGroup="baseRH" count="0"/>
    <cacheHierarchy uniqueName="[Measures].[Total Feminino]" caption="Total Feminino" measure="1" displayFolder="" measureGroup="baseRH" count="0"/>
    <cacheHierarchy uniqueName="[Measures].[Total Masculino]" caption="Total Masculino" measure="1" displayFolder="" measureGroup="baseRH" count="0"/>
    <cacheHierarchy uniqueName="[Measures].[Rotatividade]" caption="Rotatividade" measure="1" displayFolder="" measureGroup="baseRH" count="0"/>
    <cacheHierarchy uniqueName="[Measures].[Total Férias]" caption="Total Férias" measure="1" displayFolder="" measureGroup="baseRH" count="0"/>
    <cacheHierarchy uniqueName="[Measures].[Total Licença]" caption="Total Licença" measure="1" displayFolder="" measureGroup="baseRH" count="0"/>
    <cacheHierarchy uniqueName="[Measures].[Total Alimentação]" caption="Total Alimentação" measure="1" displayFolder="" measureGroup="baseRH" count="0"/>
    <cacheHierarchy uniqueName="[Measures].[Total Saúde]" caption="Total Saúde" measure="1" displayFolder="" measureGroup="baseRH" count="0"/>
    <cacheHierarchy uniqueName="[Measures].[Total Gasolina]" caption="Total Gasolina" measure="1" displayFolder="" measureGroup="baseRH" count="0"/>
    <cacheHierarchy uniqueName="[Measures].[Total Odonto]" caption="Total Odonto" measure="1" displayFolder="" measureGroup="baseRH" count="0"/>
    <cacheHierarchy uniqueName="[Measures].[Total Transporte]" caption="Total Transporte" measure="1" displayFolder="" measureGroup="baseRH" count="0"/>
    <cacheHierarchy uniqueName="[Measures].[Total Creche]" caption="Total Creche" measure="1" displayFolder="" measureGroup="baseRH" count="0"/>
    <cacheHierarchy uniqueName="[Measures].[Total Acumulado]" caption="Total Acumulado" measure="1" displayFolder="" measureGroup="baseRH" count="0"/>
    <cacheHierarchy uniqueName="[Measures].[__XL_Count baseRH]" caption="__XL_Count baseRH" measure="1" displayFolder="" measureGroup="baseRH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</cacheHierarchies>
  <kpis count="0"/>
  <tupleCache>
    <entries count="2779">
      <n v="3" in="0">
        <tpls c="4">
          <tpl hier="6" item="0"/>
          <tpl hier="10" item="1"/>
          <tpl hier="30" item="2"/>
          <tpl fld="3" item="7"/>
        </tpls>
      </n>
      <n v="2" in="0">
        <tpls c="4">
          <tpl hier="6" item="0"/>
          <tpl hier="10" item="1"/>
          <tpl hier="30" item="2"/>
          <tpl fld="3" item="9"/>
        </tpls>
      </n>
      <n v="85800" in="0">
        <tpls c="4">
          <tpl hier="6" item="0"/>
          <tpl hier="10" item="1"/>
          <tpl hier="30" item="2"/>
          <tpl fld="3" item="8"/>
        </tpls>
      </n>
      <n v="107" in="0">
        <tpls c="5">
          <tpl hier="1" item="4294967295"/>
          <tpl hier="6" item="0"/>
          <tpl hier="10" item="1"/>
          <tpl hier="30" item="2"/>
          <tpl fld="3" item="0"/>
        </tpls>
      </n>
      <n v="8" in="0">
        <tpls c="5">
          <tpl fld="2" item="6"/>
          <tpl hier="6" item="0"/>
          <tpl hier="10" item="1"/>
          <tpl hier="30" item="2"/>
          <tpl fld="3" item="2"/>
        </tpls>
      </n>
      <n v="5" in="0">
        <tpls c="5">
          <tpl fld="2" item="1"/>
          <tpl hier="6" item="0"/>
          <tpl hier="10" item="1"/>
          <tpl hier="30" item="2"/>
          <tpl fld="3" item="2"/>
        </tpls>
      </n>
      <n v="3" in="0">
        <tpls c="5">
          <tpl fld="2" item="4"/>
          <tpl hier="6" item="0"/>
          <tpl hier="10" item="1"/>
          <tpl hier="30" item="2"/>
          <tpl fld="3" item="2"/>
        </tpls>
      </n>
      <n v="50" in="0">
        <tpls c="5">
          <tpl fld="5" item="1"/>
          <tpl hier="6" item="0"/>
          <tpl hier="10" item="1"/>
          <tpl hier="30" item="2"/>
          <tpl fld="3" item="0"/>
        </tpls>
      </n>
      <n v="6" in="0">
        <tpls c="5">
          <tpl hier="6" item="0"/>
          <tpl fld="6" item="0"/>
          <tpl hier="10" item="1"/>
          <tpl hier="30" item="2"/>
          <tpl fld="3" item="1"/>
        </tpls>
      </n>
      <n v="85800" in="0">
        <tpls c="4">
          <tpl hier="6" item="0"/>
          <tpl hier="10" item="1"/>
          <tpl hier="30" item="2"/>
          <tpl fld="3" item="3"/>
        </tpls>
      </n>
      <n v="4" in="0">
        <tpls c="5">
          <tpl fld="2" item="2"/>
          <tpl hier="6" item="0"/>
          <tpl hier="10" item="1"/>
          <tpl hier="30" item="2"/>
          <tpl fld="3" item="1"/>
        </tpls>
      </n>
      <n v="12" in="0">
        <tpls c="5">
          <tpl fld="2" item="4"/>
          <tpl hier="6" item="0"/>
          <tpl hier="10" item="1"/>
          <tpl hier="30" item="2"/>
          <tpl fld="3" item="1"/>
        </tpls>
      </n>
      <n v="11" in="0">
        <tpls c="5">
          <tpl fld="2" item="3"/>
          <tpl hier="6" item="0"/>
          <tpl hier="10" item="1"/>
          <tpl hier="30" item="2"/>
          <tpl fld="3" item="2"/>
        </tpls>
      </n>
      <n v="85800" in="0">
        <tpls c="4">
          <tpl hier="6" item="0"/>
          <tpl hier="10" item="1"/>
          <tpl hier="30" item="2"/>
          <tpl fld="3" item="11"/>
        </tpls>
      </n>
      <n v="57" in="0">
        <tpls c="5">
          <tpl fld="5" item="0"/>
          <tpl hier="6" item="0"/>
          <tpl hier="10" item="1"/>
          <tpl hier="30" item="2"/>
          <tpl fld="3" item="0"/>
        </tpls>
      </n>
      <n v="11" in="0">
        <tpls c="5">
          <tpl fld="2" item="1"/>
          <tpl hier="6" item="0"/>
          <tpl hier="10" item="1"/>
          <tpl hier="30" item="2"/>
          <tpl fld="3" item="1"/>
        </tpls>
      </n>
      <n v="8" in="0">
        <tpls c="5">
          <tpl fld="2" item="5"/>
          <tpl hier="6" item="0"/>
          <tpl hier="10" item="1"/>
          <tpl hier="30" item="2"/>
          <tpl fld="3" item="2"/>
        </tpls>
      </n>
      <n v="2500" in="0">
        <tpls c="4">
          <tpl hier="6" item="0"/>
          <tpl hier="10" item="1"/>
          <tpl hier="30" item="2"/>
          <tpl fld="3" item="10"/>
        </tpls>
      </n>
      <n v="57" in="0">
        <tpls c="5">
          <tpl hier="6" item="0"/>
          <tpl hier="10" item="1"/>
          <tpl hier="25" item="4294967295"/>
          <tpl hier="30" item="2"/>
          <tpl fld="3" item="2"/>
        </tpls>
      </n>
      <n v="8" in="0">
        <tpls c="5">
          <tpl fld="2" item="5"/>
          <tpl hier="6" item="0"/>
          <tpl hier="10" item="1"/>
          <tpl hier="30" item="2"/>
          <tpl fld="3" item="1"/>
        </tpls>
      </n>
      <n v="12" in="0">
        <tpls c="5">
          <tpl hier="6" item="0"/>
          <tpl fld="6" item="1"/>
          <tpl hier="10" item="1"/>
          <tpl hier="30" item="2"/>
          <tpl fld="3" item="1"/>
        </tpls>
      </n>
      <n v="85800" in="0">
        <tpls c="4">
          <tpl hier="6" item="0"/>
          <tpl hier="10" item="1"/>
          <tpl hier="30" item="2"/>
          <tpl fld="3" item="6"/>
        </tpls>
      </n>
      <n v="50" in="0">
        <tpls c="5">
          <tpl hier="6" item="0"/>
          <tpl hier="10" item="1"/>
          <tpl hier="25" item="4294967295"/>
          <tpl hier="30" item="2"/>
          <tpl fld="3" item="1"/>
        </tpls>
      </n>
      <n v="9" in="0">
        <tpls c="5">
          <tpl hier="6" item="0"/>
          <tpl hier="10" item="1"/>
          <tpl fld="7" item="1"/>
          <tpl hier="30" item="2"/>
          <tpl fld="3" item="1"/>
        </tpls>
      </n>
      <n v="31000" in="0">
        <tpls c="4">
          <tpl hier="6" item="0"/>
          <tpl hier="10" item="1"/>
          <tpl hier="30" item="2"/>
          <tpl fld="3" item="5"/>
        </tpls>
      </n>
      <n v="12" in="0">
        <tpls c="5">
          <tpl fld="2" item="2"/>
          <tpl hier="6" item="0"/>
          <tpl hier="10" item="1"/>
          <tpl hier="30" item="2"/>
          <tpl fld="3" item="2"/>
        </tpls>
      </n>
      <n v="12" in="0">
        <tpls c="5">
          <tpl hier="6" item="0"/>
          <tpl fld="6" item="3"/>
          <tpl hier="10" item="1"/>
          <tpl hier="30" item="2"/>
          <tpl fld="3" item="2"/>
        </tpls>
      </n>
      <n v="14" in="0">
        <tpls c="5">
          <tpl hier="6" item="0"/>
          <tpl hier="10" item="1"/>
          <tpl fld="7" item="2"/>
          <tpl hier="30" item="2"/>
          <tpl fld="3" item="1"/>
        </tpls>
      </n>
      <n v="5" in="0">
        <tpls c="5">
          <tpl hier="6" item="0"/>
          <tpl fld="6" item="2"/>
          <tpl hier="10" item="1"/>
          <tpl hier="30" item="2"/>
          <tpl fld="3" item="2"/>
        </tpls>
      </n>
      <n v="14" in="0">
        <tpls c="5">
          <tpl hier="6" item="0"/>
          <tpl hier="10" item="1"/>
          <tpl fld="7" item="1"/>
          <tpl hier="30" item="2"/>
          <tpl fld="3" item="2"/>
        </tpls>
      </n>
      <n v="3" in="0">
        <tpls c="5">
          <tpl fld="2" item="3"/>
          <tpl hier="6" item="0"/>
          <tpl hier="10" item="1"/>
          <tpl hier="30" item="2"/>
          <tpl fld="3" item="1"/>
        </tpls>
      </n>
      <n v="11" in="0">
        <tpls c="5">
          <tpl hier="6" item="0"/>
          <tpl fld="6" item="4"/>
          <tpl hier="10" item="1"/>
          <tpl hier="30" item="2"/>
          <tpl fld="3" item="2"/>
        </tpls>
      </n>
      <n v="10" in="0">
        <tpls c="5">
          <tpl hier="6" item="0"/>
          <tpl fld="6" item="0"/>
          <tpl hier="10" item="1"/>
          <tpl hier="30" item="2"/>
          <tpl fld="3" item="2"/>
        </tpls>
      </n>
      <n v="3" in="0">
        <tpls c="5">
          <tpl hier="6" item="0"/>
          <tpl fld="6" item="1"/>
          <tpl hier="10" item="1"/>
          <tpl hier="30" item="2"/>
          <tpl fld="3" item="2"/>
        </tpls>
      </n>
      <n v="8" in="0">
        <tpls c="5">
          <tpl hier="6" item="0"/>
          <tpl fld="6" item="6"/>
          <tpl hier="10" item="1"/>
          <tpl hier="30" item="2"/>
          <tpl fld="3" item="2"/>
        </tpls>
      </n>
      <n v="11" in="0">
        <tpls c="5">
          <tpl hier="6" item="0"/>
          <tpl fld="6" item="2"/>
          <tpl hier="10" item="1"/>
          <tpl hier="30" item="2"/>
          <tpl fld="3" item="1"/>
        </tpls>
      </n>
      <n v="6" in="0">
        <tpls c="5">
          <tpl fld="2" item="6"/>
          <tpl hier="6" item="0"/>
          <tpl hier="10" item="1"/>
          <tpl hier="30" item="2"/>
          <tpl fld="3" item="1"/>
        </tpls>
      </n>
      <n v="10" in="0">
        <tpls c="5">
          <tpl fld="2" item="0"/>
          <tpl hier="6" item="0"/>
          <tpl hier="10" item="1"/>
          <tpl hier="30" item="2"/>
          <tpl fld="3" item="2"/>
        </tpls>
      </n>
      <n v="6" in="0">
        <tpls c="5">
          <tpl fld="2" item="0"/>
          <tpl hier="6" item="0"/>
          <tpl hier="10" item="1"/>
          <tpl hier="30" item="2"/>
          <tpl fld="3" item="1"/>
        </tpls>
      </n>
      <n v="8" in="0">
        <tpls c="5">
          <tpl hier="6" item="0"/>
          <tpl fld="6" item="6"/>
          <tpl hier="10" item="1"/>
          <tpl hier="30" item="2"/>
          <tpl fld="3" item="1"/>
        </tpls>
      </n>
      <n v="18" in="0">
        <tpls c="5">
          <tpl hier="6" item="0"/>
          <tpl hier="10" item="1"/>
          <tpl fld="8" item="0"/>
          <tpl hier="30" item="2"/>
          <tpl fld="3" item="2"/>
        </tpls>
      </n>
      <n v="15" in="0">
        <tpls c="5">
          <tpl hier="6" item="0"/>
          <tpl hier="10" item="1"/>
          <tpl fld="8" item="0"/>
          <tpl hier="30" item="2"/>
          <tpl fld="3" item="1"/>
        </tpls>
      </n>
      <n v="15" in="0">
        <tpls c="5">
          <tpl hier="6" item="0"/>
          <tpl hier="10" item="1"/>
          <tpl fld="8" item="3"/>
          <tpl hier="30" item="2"/>
          <tpl fld="3" item="2"/>
        </tpls>
      </n>
      <n v="18" in="0">
        <tpls c="5">
          <tpl hier="6" item="0"/>
          <tpl hier="10" item="1"/>
          <tpl fld="7" item="0"/>
          <tpl hier="30" item="2"/>
          <tpl fld="3" item="2"/>
        </tpls>
      </n>
      <n v="4" in="0">
        <tpls c="5">
          <tpl hier="6" item="0"/>
          <tpl fld="6" item="3"/>
          <tpl hier="10" item="1"/>
          <tpl hier="30" item="2"/>
          <tpl fld="3" item="1"/>
        </tpls>
      </n>
      <n v="57" in="0">
        <tpls c="5">
          <tpl hier="6" item="0"/>
          <tpl hier="10" item="1"/>
          <tpl hier="23" item="4294967295"/>
          <tpl hier="30" item="2"/>
          <tpl fld="3" item="2"/>
        </tpls>
      </n>
      <n v="6" in="0">
        <tpls c="5">
          <tpl hier="6" item="0"/>
          <tpl fld="6" item="5"/>
          <tpl hier="10" item="1"/>
          <tpl hier="30" item="2"/>
          <tpl fld="3" item="1"/>
        </tpls>
      </n>
      <n v="11" in="0">
        <tpls c="5">
          <tpl hier="6" item="0"/>
          <tpl hier="10" item="1"/>
          <tpl fld="8" item="1"/>
          <tpl hier="30" item="2"/>
          <tpl fld="3" item="1"/>
        </tpls>
      </n>
      <n v="7" in="0">
        <tpls c="5">
          <tpl hier="6" item="0"/>
          <tpl hier="10" item="1"/>
          <tpl fld="8" item="2"/>
          <tpl hier="30" item="2"/>
          <tpl fld="3" item="2"/>
        </tpls>
      </n>
      <n v="11" in="0">
        <tpls c="5">
          <tpl hier="6" item="0"/>
          <tpl hier="10" item="1"/>
          <tpl fld="8" item="2"/>
          <tpl hier="30" item="2"/>
          <tpl fld="3" item="1"/>
        </tpls>
      </n>
      <n v="3" in="0">
        <tpls c="5">
          <tpl hier="6" item="0"/>
          <tpl fld="6" item="4"/>
          <tpl hier="10" item="1"/>
          <tpl hier="30" item="2"/>
          <tpl fld="3" item="1"/>
        </tpls>
      </n>
      <n v="57" in="0">
        <tpls c="5">
          <tpl hier="6" item="0"/>
          <tpl hier="7" item="4294967295"/>
          <tpl hier="10" item="1"/>
          <tpl hier="30" item="2"/>
          <tpl fld="3" item="2"/>
        </tpls>
      </n>
      <n v="5" in="0">
        <tpls c="4">
          <tpl hier="6" item="0"/>
          <tpl hier="10" item="1"/>
          <tpl hier="30" item="2"/>
          <tpl fld="3" item="12"/>
        </tpls>
      </n>
      <n v="17" in="0">
        <tpls c="5">
          <tpl hier="6" item="0"/>
          <tpl hier="10" item="1"/>
          <tpl fld="8" item="1"/>
          <tpl hier="30" item="2"/>
          <tpl fld="3" item="2"/>
        </tpls>
      </n>
      <n v="13" in="0">
        <tpls c="5">
          <tpl hier="6" item="0"/>
          <tpl hier="10" item="1"/>
          <tpl fld="7" item="3"/>
          <tpl hier="30" item="2"/>
          <tpl fld="3" item="2"/>
        </tpls>
      </n>
      <n v="50" in="0">
        <tpls c="5">
          <tpl hier="6" item="0"/>
          <tpl hier="7" item="4294967295"/>
          <tpl hier="10" item="1"/>
          <tpl hier="30" item="2"/>
          <tpl fld="3" item="1"/>
        </tpls>
      </n>
      <n v="8" in="0">
        <tpls c="5">
          <tpl hier="6" item="0"/>
          <tpl fld="6" item="5"/>
          <tpl hier="10" item="1"/>
          <tpl hier="30" item="2"/>
          <tpl fld="3" item="2"/>
        </tpls>
      </n>
      <n v="50" in="0">
        <tpls c="5">
          <tpl hier="6" item="0"/>
          <tpl hier="10" item="1"/>
          <tpl hier="23" item="4294967295"/>
          <tpl hier="30" item="2"/>
          <tpl fld="3" item="1"/>
        </tpls>
      </n>
      <n v="13" in="0">
        <tpls c="5">
          <tpl hier="6" item="0"/>
          <tpl hier="10" item="1"/>
          <tpl fld="8" item="3"/>
          <tpl hier="30" item="2"/>
          <tpl fld="3" item="1"/>
        </tpls>
      </n>
      <n v="12" in="0">
        <tpls c="5">
          <tpl hier="6" item="0"/>
          <tpl hier="10" item="1"/>
          <tpl fld="7" item="2"/>
          <tpl hier="30" item="2"/>
          <tpl fld="3" item="2"/>
        </tpls>
      </n>
      <n v="15" in="0">
        <tpls c="5">
          <tpl hier="6" item="0"/>
          <tpl hier="10" item="1"/>
          <tpl fld="7" item="0"/>
          <tpl hier="30" item="2"/>
          <tpl fld="3" item="1"/>
        </tpls>
      </n>
      <n v="107" in="0">
        <tpls c="4">
          <tpl hier="6" item="0"/>
          <tpl hier="10" item="1"/>
          <tpl hier="30" item="2"/>
          <tpl fld="3" item="0"/>
        </tpls>
      </n>
      <n v="4.6728971962616821E-2" in="1">
        <tpls c="4">
          <tpl hier="6" item="0"/>
          <tpl hier="10" item="1"/>
          <tpl hier="30" item="2"/>
          <tpl fld="3" item="4"/>
        </tpls>
      </n>
      <n v="57" in="0">
        <tpls c="5">
          <tpl hier="4" item="4294967295"/>
          <tpl hier="6" item="0"/>
          <tpl hier="10" item="1"/>
          <tpl hier="30" item="2"/>
          <tpl fld="3" item="2"/>
        </tpls>
      </n>
      <n v="50" in="0">
        <tpls c="5">
          <tpl hier="4" item="4294967295"/>
          <tpl hier="6" item="0"/>
          <tpl hier="10" item="1"/>
          <tpl hier="30" item="2"/>
          <tpl fld="3" item="1"/>
        </tpls>
      </n>
      <n v="12" in="0">
        <tpls c="5">
          <tpl hier="6" item="0"/>
          <tpl hier="10" item="1"/>
          <tpl fld="7" item="3"/>
          <tpl hier="30" item="2"/>
          <tpl fld="3" item="1"/>
        </tpls>
      </n>
      <n v="4" in="0">
        <tpls c="4">
          <tpl hier="6" item="3"/>
          <tpl hier="10" item="1"/>
          <tpl hier="30" item="2"/>
          <tpl fld="3" item="7"/>
        </tpls>
      </n>
      <m in="0">
        <tpls c="4">
          <tpl hier="6" item="3"/>
          <tpl hier="10" item="1"/>
          <tpl hier="30" item="2"/>
          <tpl fld="3" item="9"/>
        </tpls>
      </m>
      <n v="84200" in="0">
        <tpls c="4">
          <tpl hier="6" item="3"/>
          <tpl hier="10" item="1"/>
          <tpl hier="30" item="2"/>
          <tpl fld="3" item="8"/>
        </tpls>
      </n>
      <n v="107" in="0">
        <tpls c="5">
          <tpl hier="1" item="4294967295"/>
          <tpl hier="6" item="3"/>
          <tpl hier="10" item="1"/>
          <tpl hier="30" item="2"/>
          <tpl fld="3" item="0"/>
        </tpls>
      </n>
      <n v="7" in="0">
        <tpls c="5">
          <tpl fld="2" item="6"/>
          <tpl hier="6" item="3"/>
          <tpl hier="10" item="1"/>
          <tpl hier="30" item="2"/>
          <tpl fld="3" item="2"/>
        </tpls>
      </n>
      <n v="10" in="0">
        <tpls c="5">
          <tpl fld="2" item="1"/>
          <tpl hier="6" item="3"/>
          <tpl hier="10" item="1"/>
          <tpl hier="30" item="2"/>
          <tpl fld="3" item="2"/>
        </tpls>
      </n>
      <n v="6" in="0">
        <tpls c="5">
          <tpl fld="2" item="4"/>
          <tpl hier="6" item="3"/>
          <tpl hier="10" item="1"/>
          <tpl hier="30" item="2"/>
          <tpl fld="3" item="2"/>
        </tpls>
      </n>
      <n v="51" in="0">
        <tpls c="5">
          <tpl fld="5" item="1"/>
          <tpl hier="6" item="3"/>
          <tpl hier="10" item="1"/>
          <tpl hier="30" item="2"/>
          <tpl fld="3" item="0"/>
        </tpls>
      </n>
      <n v="9" in="0">
        <tpls c="5">
          <tpl hier="6" item="3"/>
          <tpl fld="6" item="0"/>
          <tpl hier="10" item="1"/>
          <tpl hier="30" item="2"/>
          <tpl fld="3" item="1"/>
        </tpls>
      </n>
      <n v="84200" in="0">
        <tpls c="4">
          <tpl hier="6" item="3"/>
          <tpl hier="10" item="1"/>
          <tpl hier="30" item="2"/>
          <tpl fld="3" item="3"/>
        </tpls>
      </n>
      <n v="4" in="0">
        <tpls c="5">
          <tpl fld="2" item="2"/>
          <tpl hier="6" item="3"/>
          <tpl hier="10" item="1"/>
          <tpl hier="30" item="2"/>
          <tpl fld="3" item="1"/>
        </tpls>
      </n>
      <n v="10" in="0">
        <tpls c="5">
          <tpl fld="2" item="4"/>
          <tpl hier="6" item="3"/>
          <tpl hier="10" item="1"/>
          <tpl hier="30" item="2"/>
          <tpl fld="3" item="1"/>
        </tpls>
      </n>
      <n v="9" in="0">
        <tpls c="5">
          <tpl fld="2" item="3"/>
          <tpl hier="6" item="3"/>
          <tpl hier="10" item="1"/>
          <tpl hier="30" item="2"/>
          <tpl fld="3" item="2"/>
        </tpls>
      </n>
      <n v="84200" in="0">
        <tpls c="4">
          <tpl hier="6" item="3"/>
          <tpl hier="10" item="1"/>
          <tpl hier="30" item="2"/>
          <tpl fld="3" item="11"/>
        </tpls>
      </n>
      <n v="56" in="0">
        <tpls c="5">
          <tpl fld="5" item="0"/>
          <tpl hier="6" item="3"/>
          <tpl hier="10" item="1"/>
          <tpl hier="30" item="2"/>
          <tpl fld="3" item="0"/>
        </tpls>
      </n>
      <n v="5" in="0">
        <tpls c="5">
          <tpl fld="2" item="1"/>
          <tpl hier="6" item="3"/>
          <tpl hier="10" item="1"/>
          <tpl hier="30" item="2"/>
          <tpl fld="3" item="1"/>
        </tpls>
      </n>
      <n v="8" in="0">
        <tpls c="5">
          <tpl fld="2" item="5"/>
          <tpl hier="6" item="3"/>
          <tpl hier="10" item="1"/>
          <tpl hier="30" item="2"/>
          <tpl fld="3" item="2"/>
        </tpls>
      </n>
      <n v="5500" in="0">
        <tpls c="4">
          <tpl hier="6" item="3"/>
          <tpl hier="10" item="1"/>
          <tpl hier="30" item="2"/>
          <tpl fld="3" item="10"/>
        </tpls>
      </n>
      <n v="56" in="0">
        <tpls c="5">
          <tpl hier="6" item="3"/>
          <tpl hier="10" item="1"/>
          <tpl hier="25" item="4294967295"/>
          <tpl hier="30" item="2"/>
          <tpl fld="3" item="2"/>
        </tpls>
      </n>
      <n v="8" in="0">
        <tpls c="5">
          <tpl fld="2" item="5"/>
          <tpl hier="6" item="3"/>
          <tpl hier="10" item="1"/>
          <tpl hier="30" item="2"/>
          <tpl fld="3" item="1"/>
        </tpls>
      </n>
      <n v="10" in="0">
        <tpls c="5">
          <tpl hier="6" item="3"/>
          <tpl fld="6" item="1"/>
          <tpl hier="10" item="1"/>
          <tpl hier="30" item="2"/>
          <tpl fld="3" item="1"/>
        </tpls>
      </n>
      <n v="84200" in="0">
        <tpls c="4">
          <tpl hier="6" item="3"/>
          <tpl hier="10" item="1"/>
          <tpl hier="30" item="2"/>
          <tpl fld="3" item="6"/>
        </tpls>
      </n>
      <n v="51" in="0">
        <tpls c="5">
          <tpl hier="6" item="3"/>
          <tpl hier="10" item="1"/>
          <tpl hier="25" item="4294967295"/>
          <tpl hier="30" item="2"/>
          <tpl fld="3" item="1"/>
        </tpls>
      </n>
      <n v="16" in="0">
        <tpls c="5">
          <tpl hier="6" item="3"/>
          <tpl hier="10" item="1"/>
          <tpl fld="7" item="1"/>
          <tpl hier="30" item="2"/>
          <tpl fld="3" item="1"/>
        </tpls>
      </n>
      <n v="29500" in="0">
        <tpls c="4">
          <tpl hier="6" item="3"/>
          <tpl hier="10" item="1"/>
          <tpl hier="30" item="2"/>
          <tpl fld="3" item="5"/>
        </tpls>
      </n>
      <n v="9" in="0">
        <tpls c="5">
          <tpl fld="2" item="2"/>
          <tpl hier="6" item="3"/>
          <tpl hier="10" item="1"/>
          <tpl hier="30" item="2"/>
          <tpl fld="3" item="2"/>
        </tpls>
      </n>
      <n v="9" in="0">
        <tpls c="5">
          <tpl hier="6" item="3"/>
          <tpl fld="6" item="3"/>
          <tpl hier="10" item="1"/>
          <tpl hier="30" item="2"/>
          <tpl fld="3" item="2"/>
        </tpls>
      </n>
      <n v="13" in="0">
        <tpls c="5">
          <tpl hier="6" item="3"/>
          <tpl hier="10" item="1"/>
          <tpl fld="7" item="2"/>
          <tpl hier="30" item="2"/>
          <tpl fld="3" item="1"/>
        </tpls>
      </n>
      <n v="10" in="0">
        <tpls c="5">
          <tpl hier="6" item="3"/>
          <tpl fld="6" item="2"/>
          <tpl hier="10" item="1"/>
          <tpl hier="30" item="2"/>
          <tpl fld="3" item="2"/>
        </tpls>
      </n>
      <n v="17" in="0">
        <tpls c="5">
          <tpl hier="6" item="3"/>
          <tpl hier="10" item="1"/>
          <tpl fld="7" item="1"/>
          <tpl hier="30" item="2"/>
          <tpl fld="3" item="2"/>
        </tpls>
      </n>
      <n v="7" in="0">
        <tpls c="5">
          <tpl fld="2" item="3"/>
          <tpl hier="6" item="3"/>
          <tpl hier="10" item="1"/>
          <tpl hier="30" item="2"/>
          <tpl fld="3" item="1"/>
        </tpls>
      </n>
      <n v="9" in="0">
        <tpls c="5">
          <tpl hier="6" item="3"/>
          <tpl fld="6" item="4"/>
          <tpl hier="10" item="1"/>
          <tpl hier="30" item="2"/>
          <tpl fld="3" item="2"/>
        </tpls>
      </n>
      <n v="7" in="0">
        <tpls c="5">
          <tpl hier="6" item="3"/>
          <tpl fld="6" item="0"/>
          <tpl hier="10" item="1"/>
          <tpl hier="30" item="2"/>
          <tpl fld="3" item="2"/>
        </tpls>
      </n>
      <n v="6" in="0">
        <tpls c="5">
          <tpl hier="6" item="3"/>
          <tpl fld="6" item="1"/>
          <tpl hier="10" item="1"/>
          <tpl hier="30" item="2"/>
          <tpl fld="3" item="2"/>
        </tpls>
      </n>
      <n v="8" in="0">
        <tpls c="5">
          <tpl hier="6" item="3"/>
          <tpl fld="6" item="6"/>
          <tpl hier="10" item="1"/>
          <tpl hier="30" item="2"/>
          <tpl fld="3" item="2"/>
        </tpls>
      </n>
      <n v="5" in="0">
        <tpls c="5">
          <tpl hier="6" item="3"/>
          <tpl fld="6" item="2"/>
          <tpl hier="10" item="1"/>
          <tpl hier="30" item="2"/>
          <tpl fld="3" item="1"/>
        </tpls>
      </n>
      <n v="8" in="0">
        <tpls c="5">
          <tpl fld="2" item="6"/>
          <tpl hier="6" item="3"/>
          <tpl hier="10" item="1"/>
          <tpl hier="30" item="2"/>
          <tpl fld="3" item="1"/>
        </tpls>
      </n>
      <n v="7" in="0">
        <tpls c="5">
          <tpl fld="2" item="0"/>
          <tpl hier="6" item="3"/>
          <tpl hier="10" item="1"/>
          <tpl hier="30" item="2"/>
          <tpl fld="3" item="2"/>
        </tpls>
      </n>
      <n v="9" in="0">
        <tpls c="5">
          <tpl fld="2" item="0"/>
          <tpl hier="6" item="3"/>
          <tpl hier="10" item="1"/>
          <tpl hier="30" item="2"/>
          <tpl fld="3" item="1"/>
        </tpls>
      </n>
      <n v="8" in="0">
        <tpls c="5">
          <tpl hier="6" item="3"/>
          <tpl fld="6" item="6"/>
          <tpl hier="10" item="1"/>
          <tpl hier="30" item="2"/>
          <tpl fld="3" item="1"/>
        </tpls>
      </n>
      <n v="11" in="0">
        <tpls c="5">
          <tpl hier="6" item="3"/>
          <tpl hier="10" item="1"/>
          <tpl fld="8" item="0"/>
          <tpl hier="30" item="2"/>
          <tpl fld="3" item="2"/>
        </tpls>
      </n>
      <n v="15" in="0">
        <tpls c="5">
          <tpl hier="6" item="3"/>
          <tpl hier="10" item="1"/>
          <tpl fld="8" item="0"/>
          <tpl hier="30" item="2"/>
          <tpl fld="3" item="1"/>
        </tpls>
      </n>
      <n v="12" in="0">
        <tpls c="5">
          <tpl hier="6" item="3"/>
          <tpl hier="10" item="1"/>
          <tpl fld="8" item="3"/>
          <tpl hier="30" item="2"/>
          <tpl fld="3" item="2"/>
        </tpls>
      </n>
      <n v="13" in="0">
        <tpls c="5">
          <tpl hier="6" item="3"/>
          <tpl hier="10" item="1"/>
          <tpl fld="7" item="0"/>
          <tpl hier="30" item="2"/>
          <tpl fld="3" item="2"/>
        </tpls>
      </n>
      <n v="4" in="0">
        <tpls c="5">
          <tpl hier="6" item="3"/>
          <tpl fld="6" item="3"/>
          <tpl hier="10" item="1"/>
          <tpl hier="30" item="2"/>
          <tpl fld="3" item="1"/>
        </tpls>
      </n>
      <n v="56" in="0">
        <tpls c="5">
          <tpl hier="6" item="3"/>
          <tpl hier="10" item="1"/>
          <tpl hier="23" item="4294967295"/>
          <tpl hier="30" item="2"/>
          <tpl fld="3" item="2"/>
        </tpls>
      </n>
      <n v="8" in="0">
        <tpls c="5">
          <tpl hier="6" item="3"/>
          <tpl fld="6" item="5"/>
          <tpl hier="10" item="1"/>
          <tpl hier="30" item="2"/>
          <tpl fld="3" item="1"/>
        </tpls>
      </n>
      <n v="13" in="0">
        <tpls c="5">
          <tpl hier="6" item="3"/>
          <tpl hier="10" item="1"/>
          <tpl fld="8" item="1"/>
          <tpl hier="30" item="2"/>
          <tpl fld="3" item="1"/>
        </tpls>
      </n>
      <n v="14" in="0">
        <tpls c="5">
          <tpl hier="6" item="3"/>
          <tpl hier="10" item="1"/>
          <tpl fld="8" item="2"/>
          <tpl hier="30" item="2"/>
          <tpl fld="3" item="2"/>
        </tpls>
      </n>
      <n v="15" in="0">
        <tpls c="5">
          <tpl hier="6" item="3"/>
          <tpl hier="10" item="1"/>
          <tpl fld="8" item="2"/>
          <tpl hier="30" item="2"/>
          <tpl fld="3" item="1"/>
        </tpls>
      </n>
      <n v="7" in="0">
        <tpls c="5">
          <tpl hier="6" item="3"/>
          <tpl fld="6" item="4"/>
          <tpl hier="10" item="1"/>
          <tpl hier="30" item="2"/>
          <tpl fld="3" item="1"/>
        </tpls>
      </n>
      <n v="56" in="0">
        <tpls c="5">
          <tpl hier="6" item="3"/>
          <tpl hier="7" item="4294967295"/>
          <tpl hier="10" item="1"/>
          <tpl hier="30" item="2"/>
          <tpl fld="3" item="2"/>
        </tpls>
      </n>
      <n v="4" in="0">
        <tpls c="4">
          <tpl hier="6" item="3"/>
          <tpl hier="10" item="1"/>
          <tpl hier="30" item="2"/>
          <tpl fld="3" item="12"/>
        </tpls>
      </n>
      <n v="19" in="0">
        <tpls c="5">
          <tpl hier="6" item="3"/>
          <tpl hier="10" item="1"/>
          <tpl fld="8" item="1"/>
          <tpl hier="30" item="2"/>
          <tpl fld="3" item="2"/>
        </tpls>
      </n>
      <n v="14" in="0">
        <tpls c="5">
          <tpl hier="6" item="3"/>
          <tpl hier="10" item="1"/>
          <tpl fld="7" item="3"/>
          <tpl hier="30" item="2"/>
          <tpl fld="3" item="2"/>
        </tpls>
      </n>
      <n v="51" in="0">
        <tpls c="5">
          <tpl hier="6" item="3"/>
          <tpl hier="7" item="4294967295"/>
          <tpl hier="10" item="1"/>
          <tpl hier="30" item="2"/>
          <tpl fld="3" item="1"/>
        </tpls>
      </n>
      <n v="7" in="0">
        <tpls c="5">
          <tpl hier="6" item="3"/>
          <tpl fld="6" item="5"/>
          <tpl hier="10" item="1"/>
          <tpl hier="30" item="2"/>
          <tpl fld="3" item="2"/>
        </tpls>
      </n>
      <n v="51" in="0">
        <tpls c="5">
          <tpl hier="6" item="3"/>
          <tpl hier="10" item="1"/>
          <tpl hier="23" item="4294967295"/>
          <tpl hier="30" item="2"/>
          <tpl fld="3" item="1"/>
        </tpls>
      </n>
      <n v="8" in="0">
        <tpls c="5">
          <tpl hier="6" item="3"/>
          <tpl hier="10" item="1"/>
          <tpl fld="8" item="3"/>
          <tpl hier="30" item="2"/>
          <tpl fld="3" item="1"/>
        </tpls>
      </n>
      <n v="12" in="0">
        <tpls c="5">
          <tpl hier="6" item="3"/>
          <tpl hier="10" item="1"/>
          <tpl fld="7" item="2"/>
          <tpl hier="30" item="2"/>
          <tpl fld="3" item="2"/>
        </tpls>
      </n>
      <n v="5" in="0">
        <tpls c="5">
          <tpl hier="6" item="3"/>
          <tpl hier="10" item="1"/>
          <tpl fld="7" item="0"/>
          <tpl hier="30" item="2"/>
          <tpl fld="3" item="1"/>
        </tpls>
      </n>
      <n v="107" in="0">
        <tpls c="4">
          <tpl hier="6" item="3"/>
          <tpl hier="10" item="1"/>
          <tpl hier="30" item="2"/>
          <tpl fld="3" item="0"/>
        </tpls>
      </n>
      <n v="3.7383177570093455E-2" in="1">
        <tpls c="4">
          <tpl hier="6" item="3"/>
          <tpl hier="10" item="1"/>
          <tpl hier="30" item="2"/>
          <tpl fld="3" item="4"/>
        </tpls>
      </n>
      <n v="56" in="0">
        <tpls c="5">
          <tpl hier="4" item="4294967295"/>
          <tpl hier="6" item="3"/>
          <tpl hier="10" item="1"/>
          <tpl hier="30" item="2"/>
          <tpl fld="3" item="2"/>
        </tpls>
      </n>
      <n v="51" in="0">
        <tpls c="5">
          <tpl hier="4" item="4294967295"/>
          <tpl hier="6" item="3"/>
          <tpl hier="10" item="1"/>
          <tpl hier="30" item="2"/>
          <tpl fld="3" item="1"/>
        </tpls>
      </n>
      <n v="17" in="0">
        <tpls c="5">
          <tpl hier="6" item="3"/>
          <tpl hier="10" item="1"/>
          <tpl fld="7" item="3"/>
          <tpl hier="30" item="2"/>
          <tpl fld="3" item="1"/>
        </tpls>
      </n>
      <n v="3" in="0">
        <tpls c="4">
          <tpl hier="6" item="4"/>
          <tpl hier="10" item="1"/>
          <tpl hier="30" item="2"/>
          <tpl fld="3" item="7"/>
        </tpls>
      </n>
      <n v="1" in="0">
        <tpls c="4">
          <tpl hier="6" item="4"/>
          <tpl hier="10" item="1"/>
          <tpl hier="30" item="2"/>
          <tpl fld="3" item="9"/>
        </tpls>
      </n>
      <n v="81400" in="0">
        <tpls c="4">
          <tpl hier="6" item="4"/>
          <tpl hier="10" item="1"/>
          <tpl hier="30" item="2"/>
          <tpl fld="3" item="8"/>
        </tpls>
      </n>
      <n v="102" in="0">
        <tpls c="5">
          <tpl hier="1" item="4294967295"/>
          <tpl hier="6" item="4"/>
          <tpl hier="10" item="1"/>
          <tpl hier="30" item="2"/>
          <tpl fld="3" item="0"/>
        </tpls>
      </n>
      <n v="8" in="0">
        <tpls c="5">
          <tpl fld="2" item="6"/>
          <tpl hier="6" item="4"/>
          <tpl hier="10" item="1"/>
          <tpl hier="30" item="2"/>
          <tpl fld="3" item="2"/>
        </tpls>
      </n>
      <n v="6" in="0">
        <tpls c="5">
          <tpl fld="2" item="1"/>
          <tpl hier="6" item="4"/>
          <tpl hier="10" item="1"/>
          <tpl hier="30" item="2"/>
          <tpl fld="3" item="2"/>
        </tpls>
      </n>
      <n v="9" in="0">
        <tpls c="5">
          <tpl fld="2" item="4"/>
          <tpl hier="6" item="4"/>
          <tpl hier="10" item="1"/>
          <tpl hier="30" item="2"/>
          <tpl fld="3" item="2"/>
        </tpls>
      </n>
      <n v="51" in="0">
        <tpls c="5">
          <tpl fld="5" item="1"/>
          <tpl hier="6" item="4"/>
          <tpl hier="10" item="1"/>
          <tpl hier="30" item="2"/>
          <tpl fld="3" item="0"/>
        </tpls>
      </n>
      <n v="9" in="0">
        <tpls c="5">
          <tpl hier="6" item="4"/>
          <tpl fld="6" item="0"/>
          <tpl hier="10" item="1"/>
          <tpl hier="30" item="2"/>
          <tpl fld="3" item="1"/>
        </tpls>
      </n>
      <n v="81400" in="0">
        <tpls c="4">
          <tpl hier="6" item="4"/>
          <tpl hier="10" item="1"/>
          <tpl hier="30" item="2"/>
          <tpl fld="3" item="3"/>
        </tpls>
      </n>
      <n v="9" in="0">
        <tpls c="5">
          <tpl fld="2" item="2"/>
          <tpl hier="6" item="4"/>
          <tpl hier="10" item="1"/>
          <tpl hier="30" item="2"/>
          <tpl fld="3" item="1"/>
        </tpls>
      </n>
      <n v="5" in="0">
        <tpls c="5">
          <tpl fld="2" item="4"/>
          <tpl hier="6" item="4"/>
          <tpl hier="10" item="1"/>
          <tpl hier="30" item="2"/>
          <tpl fld="3" item="1"/>
        </tpls>
      </n>
      <n v="10" in="0">
        <tpls c="5">
          <tpl fld="2" item="3"/>
          <tpl hier="6" item="4"/>
          <tpl hier="10" item="1"/>
          <tpl hier="30" item="2"/>
          <tpl fld="3" item="2"/>
        </tpls>
      </n>
      <n v="81400" in="0">
        <tpls c="4">
          <tpl hier="6" item="4"/>
          <tpl hier="10" item="1"/>
          <tpl hier="30" item="2"/>
          <tpl fld="3" item="11"/>
        </tpls>
      </n>
      <n v="51" in="0">
        <tpls c="5">
          <tpl fld="5" item="0"/>
          <tpl hier="6" item="4"/>
          <tpl hier="10" item="1"/>
          <tpl hier="30" item="2"/>
          <tpl fld="3" item="0"/>
        </tpls>
      </n>
      <n v="9" in="0">
        <tpls c="5">
          <tpl fld="2" item="1"/>
          <tpl hier="6" item="4"/>
          <tpl hier="10" item="1"/>
          <tpl hier="30" item="2"/>
          <tpl fld="3" item="1"/>
        </tpls>
      </n>
      <n v="6" in="0">
        <tpls c="5">
          <tpl fld="2" item="5"/>
          <tpl hier="6" item="4"/>
          <tpl hier="10" item="1"/>
          <tpl hier="30" item="2"/>
          <tpl fld="3" item="2"/>
        </tpls>
      </n>
      <n v="5500" in="0">
        <tpls c="4">
          <tpl hier="6" item="4"/>
          <tpl hier="10" item="1"/>
          <tpl hier="30" item="2"/>
          <tpl fld="3" item="10"/>
        </tpls>
      </n>
      <n v="51" in="0">
        <tpls c="5">
          <tpl hier="6" item="4"/>
          <tpl hier="10" item="1"/>
          <tpl hier="25" item="4294967295"/>
          <tpl hier="30" item="2"/>
          <tpl fld="3" item="2"/>
        </tpls>
      </n>
      <n v="7" in="0">
        <tpls c="5">
          <tpl fld="2" item="5"/>
          <tpl hier="6" item="4"/>
          <tpl hier="10" item="1"/>
          <tpl hier="30" item="2"/>
          <tpl fld="3" item="1"/>
        </tpls>
      </n>
      <n v="5" in="0">
        <tpls c="5">
          <tpl hier="6" item="4"/>
          <tpl fld="6" item="1"/>
          <tpl hier="10" item="1"/>
          <tpl hier="30" item="2"/>
          <tpl fld="3" item="1"/>
        </tpls>
      </n>
      <n v="81400" in="0">
        <tpls c="4">
          <tpl hier="6" item="4"/>
          <tpl hier="10" item="1"/>
          <tpl hier="30" item="2"/>
          <tpl fld="3" item="6"/>
        </tpls>
      </n>
      <n v="51" in="0">
        <tpls c="5">
          <tpl hier="6" item="4"/>
          <tpl hier="10" item="1"/>
          <tpl hier="25" item="4294967295"/>
          <tpl hier="30" item="2"/>
          <tpl fld="3" item="1"/>
        </tpls>
      </n>
      <n v="10" in="0">
        <tpls c="5">
          <tpl hier="6" item="4"/>
          <tpl hier="10" item="1"/>
          <tpl fld="7" item="1"/>
          <tpl hier="30" item="2"/>
          <tpl fld="3" item="1"/>
        </tpls>
      </n>
      <n v="29000" in="0">
        <tpls c="4">
          <tpl hier="6" item="4"/>
          <tpl hier="10" item="1"/>
          <tpl hier="30" item="2"/>
          <tpl fld="3" item="5"/>
        </tpls>
      </n>
      <n v="6" in="0">
        <tpls c="5">
          <tpl fld="2" item="2"/>
          <tpl hier="6" item="4"/>
          <tpl hier="10" item="1"/>
          <tpl hier="30" item="2"/>
          <tpl fld="3" item="2"/>
        </tpls>
      </n>
      <n v="6" in="0">
        <tpls c="5">
          <tpl hier="6" item="4"/>
          <tpl fld="6" item="3"/>
          <tpl hier="10" item="1"/>
          <tpl hier="30" item="2"/>
          <tpl fld="3" item="2"/>
        </tpls>
      </n>
      <n v="14" in="0">
        <tpls c="5">
          <tpl hier="6" item="4"/>
          <tpl hier="10" item="1"/>
          <tpl fld="7" item="2"/>
          <tpl hier="30" item="2"/>
          <tpl fld="3" item="1"/>
        </tpls>
      </n>
      <n v="6" in="0">
        <tpls c="5">
          <tpl hier="6" item="4"/>
          <tpl fld="6" item="2"/>
          <tpl hier="10" item="1"/>
          <tpl hier="30" item="2"/>
          <tpl fld="3" item="2"/>
        </tpls>
      </n>
      <n v="10" in="0">
        <tpls c="5">
          <tpl hier="6" item="4"/>
          <tpl hier="10" item="1"/>
          <tpl fld="7" item="1"/>
          <tpl hier="30" item="2"/>
          <tpl fld="3" item="2"/>
        </tpls>
      </n>
      <n v="5" in="0">
        <tpls c="5">
          <tpl fld="2" item="3"/>
          <tpl hier="6" item="4"/>
          <tpl hier="10" item="1"/>
          <tpl hier="30" item="2"/>
          <tpl fld="3" item="1"/>
        </tpls>
      </n>
      <n v="10" in="0">
        <tpls c="5">
          <tpl hier="6" item="4"/>
          <tpl fld="6" item="4"/>
          <tpl hier="10" item="1"/>
          <tpl hier="30" item="2"/>
          <tpl fld="3" item="2"/>
        </tpls>
      </n>
      <n v="6" in="0">
        <tpls c="5">
          <tpl hier="6" item="4"/>
          <tpl fld="6" item="0"/>
          <tpl hier="10" item="1"/>
          <tpl hier="30" item="2"/>
          <tpl fld="3" item="2"/>
        </tpls>
      </n>
      <n v="9" in="0">
        <tpls c="5">
          <tpl hier="6" item="4"/>
          <tpl fld="6" item="1"/>
          <tpl hier="10" item="1"/>
          <tpl hier="30" item="2"/>
          <tpl fld="3" item="2"/>
        </tpls>
      </n>
      <n v="6" in="0">
        <tpls c="5">
          <tpl hier="6" item="4"/>
          <tpl fld="6" item="6"/>
          <tpl hier="10" item="1"/>
          <tpl hier="30" item="2"/>
          <tpl fld="3" item="2"/>
        </tpls>
      </n>
      <n v="9" in="0">
        <tpls c="5">
          <tpl hier="6" item="4"/>
          <tpl fld="6" item="2"/>
          <tpl hier="10" item="1"/>
          <tpl hier="30" item="2"/>
          <tpl fld="3" item="1"/>
        </tpls>
      </n>
      <n v="7" in="0">
        <tpls c="5">
          <tpl fld="2" item="6"/>
          <tpl hier="6" item="4"/>
          <tpl hier="10" item="1"/>
          <tpl hier="30" item="2"/>
          <tpl fld="3" item="1"/>
        </tpls>
      </n>
      <n v="6" in="0">
        <tpls c="5">
          <tpl fld="2" item="0"/>
          <tpl hier="6" item="4"/>
          <tpl hier="10" item="1"/>
          <tpl hier="30" item="2"/>
          <tpl fld="3" item="2"/>
        </tpls>
      </n>
      <n v="9" in="0">
        <tpls c="5">
          <tpl fld="2" item="0"/>
          <tpl hier="6" item="4"/>
          <tpl hier="10" item="1"/>
          <tpl hier="30" item="2"/>
          <tpl fld="3" item="1"/>
        </tpls>
      </n>
      <n v="7" in="0">
        <tpls c="5">
          <tpl hier="6" item="4"/>
          <tpl fld="6" item="6"/>
          <tpl hier="10" item="1"/>
          <tpl hier="30" item="2"/>
          <tpl fld="3" item="1"/>
        </tpls>
      </n>
      <n v="16" in="0">
        <tpls c="5">
          <tpl hier="6" item="4"/>
          <tpl hier="10" item="1"/>
          <tpl fld="8" item="0"/>
          <tpl hier="30" item="2"/>
          <tpl fld="3" item="2"/>
        </tpls>
      </n>
      <n v="12" in="0">
        <tpls c="5">
          <tpl hier="6" item="4"/>
          <tpl hier="10" item="1"/>
          <tpl fld="8" item="0"/>
          <tpl hier="30" item="2"/>
          <tpl fld="3" item="1"/>
        </tpls>
      </n>
      <n v="12" in="0">
        <tpls c="5">
          <tpl hier="6" item="4"/>
          <tpl hier="10" item="1"/>
          <tpl fld="8" item="3"/>
          <tpl hier="30" item="2"/>
          <tpl fld="3" item="2"/>
        </tpls>
      </n>
      <n v="13" in="0">
        <tpls c="5">
          <tpl hier="6" item="4"/>
          <tpl hier="10" item="1"/>
          <tpl fld="7" item="0"/>
          <tpl hier="30" item="2"/>
          <tpl fld="3" item="2"/>
        </tpls>
      </n>
      <n v="9" in="0">
        <tpls c="5">
          <tpl hier="6" item="4"/>
          <tpl fld="6" item="3"/>
          <tpl hier="10" item="1"/>
          <tpl hier="30" item="2"/>
          <tpl fld="3" item="1"/>
        </tpls>
      </n>
      <n v="51" in="0">
        <tpls c="5">
          <tpl hier="6" item="4"/>
          <tpl hier="10" item="1"/>
          <tpl hier="23" item="4294967295"/>
          <tpl hier="30" item="2"/>
          <tpl fld="3" item="2"/>
        </tpls>
      </n>
      <n v="7" in="0">
        <tpls c="5">
          <tpl hier="6" item="4"/>
          <tpl fld="6" item="5"/>
          <tpl hier="10" item="1"/>
          <tpl hier="30" item="2"/>
          <tpl fld="3" item="1"/>
        </tpls>
      </n>
      <n v="15" in="0">
        <tpls c="5">
          <tpl hier="6" item="4"/>
          <tpl hier="10" item="1"/>
          <tpl fld="8" item="1"/>
          <tpl hier="30" item="2"/>
          <tpl fld="3" item="1"/>
        </tpls>
      </n>
      <n v="13" in="0">
        <tpls c="5">
          <tpl hier="6" item="4"/>
          <tpl hier="10" item="1"/>
          <tpl fld="8" item="2"/>
          <tpl hier="30" item="2"/>
          <tpl fld="3" item="2"/>
        </tpls>
      </n>
      <n v="14" in="0">
        <tpls c="5">
          <tpl hier="6" item="4"/>
          <tpl hier="10" item="1"/>
          <tpl fld="8" item="2"/>
          <tpl hier="30" item="2"/>
          <tpl fld="3" item="1"/>
        </tpls>
      </n>
      <n v="5" in="0">
        <tpls c="5">
          <tpl hier="6" item="4"/>
          <tpl fld="6" item="4"/>
          <tpl hier="10" item="1"/>
          <tpl hier="30" item="2"/>
          <tpl fld="3" item="1"/>
        </tpls>
      </n>
      <n v="51" in="0">
        <tpls c="5">
          <tpl hier="6" item="4"/>
          <tpl hier="7" item="4294967295"/>
          <tpl hier="10" item="1"/>
          <tpl hier="30" item="2"/>
          <tpl fld="3" item="2"/>
        </tpls>
      </n>
      <n v="9" in="0">
        <tpls c="4">
          <tpl hier="6" item="4"/>
          <tpl hier="10" item="1"/>
          <tpl hier="30" item="2"/>
          <tpl fld="3" item="12"/>
        </tpls>
      </n>
      <n v="10" in="0">
        <tpls c="5">
          <tpl hier="6" item="4"/>
          <tpl hier="10" item="1"/>
          <tpl fld="8" item="1"/>
          <tpl hier="30" item="2"/>
          <tpl fld="3" item="2"/>
        </tpls>
      </n>
      <n v="16" in="0">
        <tpls c="5">
          <tpl hier="6" item="4"/>
          <tpl hier="10" item="1"/>
          <tpl fld="7" item="3"/>
          <tpl hier="30" item="2"/>
          <tpl fld="3" item="2"/>
        </tpls>
      </n>
      <n v="51" in="0">
        <tpls c="5">
          <tpl hier="6" item="4"/>
          <tpl hier="7" item="4294967295"/>
          <tpl hier="10" item="1"/>
          <tpl hier="30" item="2"/>
          <tpl fld="3" item="1"/>
        </tpls>
      </n>
      <n v="8" in="0">
        <tpls c="5">
          <tpl hier="6" item="4"/>
          <tpl fld="6" item="5"/>
          <tpl hier="10" item="1"/>
          <tpl hier="30" item="2"/>
          <tpl fld="3" item="2"/>
        </tpls>
      </n>
      <n v="51" in="0">
        <tpls c="5">
          <tpl hier="6" item="4"/>
          <tpl hier="10" item="1"/>
          <tpl hier="23" item="4294967295"/>
          <tpl hier="30" item="2"/>
          <tpl fld="3" item="1"/>
        </tpls>
      </n>
      <n v="10" in="0">
        <tpls c="5">
          <tpl hier="6" item="4"/>
          <tpl hier="10" item="1"/>
          <tpl fld="8" item="3"/>
          <tpl hier="30" item="2"/>
          <tpl fld="3" item="1"/>
        </tpls>
      </n>
      <n v="12" in="0">
        <tpls c="5">
          <tpl hier="6" item="4"/>
          <tpl hier="10" item="1"/>
          <tpl fld="7" item="2"/>
          <tpl hier="30" item="2"/>
          <tpl fld="3" item="2"/>
        </tpls>
      </n>
      <n v="7" in="0">
        <tpls c="5">
          <tpl hier="6" item="4"/>
          <tpl hier="10" item="1"/>
          <tpl fld="7" item="0"/>
          <tpl hier="30" item="2"/>
          <tpl fld="3" item="1"/>
        </tpls>
      </n>
      <n v="102" in="0">
        <tpls c="4">
          <tpl hier="6" item="4"/>
          <tpl hier="10" item="1"/>
          <tpl hier="30" item="2"/>
          <tpl fld="3" item="0"/>
        </tpls>
      </n>
      <n v="8.8235294117647065E-2" in="1">
        <tpls c="4">
          <tpl hier="6" item="4"/>
          <tpl hier="10" item="1"/>
          <tpl hier="30" item="2"/>
          <tpl fld="3" item="4"/>
        </tpls>
      </n>
      <n v="51" in="0">
        <tpls c="5">
          <tpl hier="4" item="4294967295"/>
          <tpl hier="6" item="4"/>
          <tpl hier="10" item="1"/>
          <tpl hier="30" item="2"/>
          <tpl fld="3" item="2"/>
        </tpls>
      </n>
      <n v="51" in="0">
        <tpls c="5">
          <tpl hier="4" item="4294967295"/>
          <tpl hier="6" item="4"/>
          <tpl hier="10" item="1"/>
          <tpl hier="30" item="2"/>
          <tpl fld="3" item="1"/>
        </tpls>
      </n>
      <n v="20" in="0">
        <tpls c="5">
          <tpl hier="6" item="4"/>
          <tpl hier="10" item="1"/>
          <tpl fld="7" item="3"/>
          <tpl hier="30" item="2"/>
          <tpl fld="3" item="1"/>
        </tpls>
      </n>
      <n v="3" in="0">
        <tpls c="4">
          <tpl hier="6" item="4"/>
          <tpl hier="10" item="5"/>
          <tpl hier="30" item="2"/>
          <tpl fld="3" item="7"/>
        </tpls>
      </n>
      <m in="0">
        <tpls c="4">
          <tpl hier="6" item="4"/>
          <tpl hier="10" item="5"/>
          <tpl hier="30" item="2"/>
          <tpl fld="3" item="9"/>
        </tpls>
      </m>
      <n v="78600" in="0">
        <tpls c="4">
          <tpl hier="6" item="4"/>
          <tpl hier="10" item="5"/>
          <tpl hier="30" item="2"/>
          <tpl fld="3" item="8"/>
        </tpls>
      </n>
      <n v="88" in="0">
        <tpls c="5">
          <tpl hier="1" item="4294967295"/>
          <tpl hier="6" item="4"/>
          <tpl hier="10" item="5"/>
          <tpl hier="30" item="2"/>
          <tpl fld="3" item="0"/>
        </tpls>
      </n>
      <n v="8" in="0">
        <tpls c="5">
          <tpl fld="2" item="6"/>
          <tpl hier="6" item="4"/>
          <tpl hier="10" item="5"/>
          <tpl hier="30" item="2"/>
          <tpl fld="3" item="2"/>
        </tpls>
      </n>
      <n v="6" in="0">
        <tpls c="5">
          <tpl fld="2" item="1"/>
          <tpl hier="6" item="4"/>
          <tpl hier="10" item="5"/>
          <tpl hier="30" item="2"/>
          <tpl fld="3" item="2"/>
        </tpls>
      </n>
      <m>
        <tpls c="5">
          <tpl fld="2" item="4"/>
          <tpl hier="6" item="4"/>
          <tpl hier="10" item="5"/>
          <tpl hier="30" item="2"/>
          <tpl fld="3" item="2"/>
        </tpls>
      </m>
      <n v="46" in="0">
        <tpls c="5">
          <tpl fld="5" item="1"/>
          <tpl hier="6" item="4"/>
          <tpl hier="10" item="5"/>
          <tpl hier="30" item="2"/>
          <tpl fld="3" item="0"/>
        </tpls>
      </n>
      <n v="9" in="0">
        <tpls c="5">
          <tpl hier="6" item="4"/>
          <tpl fld="6" item="0"/>
          <tpl hier="10" item="5"/>
          <tpl hier="30" item="2"/>
          <tpl fld="3" item="1"/>
        </tpls>
      </n>
      <n v="78600" in="0">
        <tpls c="4">
          <tpl hier="6" item="4"/>
          <tpl hier="10" item="5"/>
          <tpl hier="30" item="2"/>
          <tpl fld="3" item="3"/>
        </tpls>
      </n>
      <n v="9" in="0">
        <tpls c="5">
          <tpl fld="2" item="2"/>
          <tpl hier="6" item="4"/>
          <tpl hier="10" item="5"/>
          <tpl hier="30" item="2"/>
          <tpl fld="3" item="1"/>
        </tpls>
      </n>
      <m>
        <tpls c="5">
          <tpl fld="2" item="4"/>
          <tpl hier="6" item="4"/>
          <tpl hier="10" item="5"/>
          <tpl hier="30" item="2"/>
          <tpl fld="3" item="1"/>
        </tpls>
      </m>
      <n v="10" in="0">
        <tpls c="5">
          <tpl fld="2" item="3"/>
          <tpl hier="6" item="4"/>
          <tpl hier="10" item="5"/>
          <tpl hier="30" item="2"/>
          <tpl fld="3" item="2"/>
        </tpls>
      </n>
      <n v="78600" in="0">
        <tpls c="4">
          <tpl hier="6" item="4"/>
          <tpl hier="10" item="5"/>
          <tpl hier="30" item="2"/>
          <tpl fld="3" item="11"/>
        </tpls>
      </n>
      <n v="42" in="0">
        <tpls c="5">
          <tpl fld="5" item="0"/>
          <tpl hier="6" item="4"/>
          <tpl hier="10" item="5"/>
          <tpl hier="30" item="2"/>
          <tpl fld="3" item="0"/>
        </tpls>
      </n>
      <n v="9" in="0">
        <tpls c="5">
          <tpl fld="2" item="1"/>
          <tpl hier="6" item="4"/>
          <tpl hier="10" item="5"/>
          <tpl hier="30" item="2"/>
          <tpl fld="3" item="1"/>
        </tpls>
      </n>
      <n v="6" in="0">
        <tpls c="5">
          <tpl fld="2" item="5"/>
          <tpl hier="6" item="4"/>
          <tpl hier="10" item="5"/>
          <tpl hier="30" item="2"/>
          <tpl fld="3" item="2"/>
        </tpls>
      </n>
      <n v="4500" in="0">
        <tpls c="4">
          <tpl hier="6" item="4"/>
          <tpl hier="10" item="5"/>
          <tpl hier="30" item="2"/>
          <tpl fld="3" item="10"/>
        </tpls>
      </n>
      <n v="42" in="0">
        <tpls c="5">
          <tpl hier="6" item="4"/>
          <tpl hier="10" item="5"/>
          <tpl hier="25" item="4294967295"/>
          <tpl hier="30" item="2"/>
          <tpl fld="3" item="2"/>
        </tpls>
      </n>
      <n v="7" in="0">
        <tpls c="5">
          <tpl fld="2" item="5"/>
          <tpl hier="6" item="4"/>
          <tpl hier="10" item="5"/>
          <tpl hier="30" item="2"/>
          <tpl fld="3" item="1"/>
        </tpls>
      </n>
      <m>
        <tpls c="5">
          <tpl hier="6" item="4"/>
          <tpl fld="6" item="1"/>
          <tpl hier="10" item="5"/>
          <tpl hier="30" item="2"/>
          <tpl fld="3" item="1"/>
        </tpls>
      </m>
      <n v="78600" in="0">
        <tpls c="4">
          <tpl hier="6" item="4"/>
          <tpl hier="10" item="5"/>
          <tpl hier="30" item="2"/>
          <tpl fld="3" item="6"/>
        </tpls>
      </n>
      <n v="46" in="0">
        <tpls c="5">
          <tpl hier="6" item="4"/>
          <tpl hier="10" item="5"/>
          <tpl hier="25" item="4294967295"/>
          <tpl hier="30" item="2"/>
          <tpl fld="3" item="1"/>
        </tpls>
      </n>
      <n v="7" in="0">
        <tpls c="5">
          <tpl hier="6" item="4"/>
          <tpl hier="10" item="5"/>
          <tpl fld="7" item="1"/>
          <tpl hier="30" item="2"/>
          <tpl fld="3" item="1"/>
        </tpls>
      </n>
      <n v="29000" in="0">
        <tpls c="4">
          <tpl hier="6" item="4"/>
          <tpl hier="10" item="5"/>
          <tpl hier="30" item="2"/>
          <tpl fld="3" item="5"/>
        </tpls>
      </n>
      <n v="6" in="0">
        <tpls c="5">
          <tpl fld="2" item="2"/>
          <tpl hier="6" item="4"/>
          <tpl hier="10" item="5"/>
          <tpl hier="30" item="2"/>
          <tpl fld="3" item="2"/>
        </tpls>
      </n>
      <n v="6" in="0">
        <tpls c="5">
          <tpl hier="6" item="4"/>
          <tpl fld="6" item="3"/>
          <tpl hier="10" item="5"/>
          <tpl hier="30" item="2"/>
          <tpl fld="3" item="2"/>
        </tpls>
      </n>
      <n v="13" in="0">
        <tpls c="5">
          <tpl hier="6" item="4"/>
          <tpl hier="10" item="5"/>
          <tpl fld="7" item="2"/>
          <tpl hier="30" item="2"/>
          <tpl fld="3" item="1"/>
        </tpls>
      </n>
      <n v="6" in="0">
        <tpls c="5">
          <tpl hier="6" item="4"/>
          <tpl fld="6" item="2"/>
          <tpl hier="10" item="5"/>
          <tpl hier="30" item="2"/>
          <tpl fld="3" item="2"/>
        </tpls>
      </n>
      <n v="8" in="0">
        <tpls c="5">
          <tpl hier="6" item="4"/>
          <tpl hier="10" item="5"/>
          <tpl fld="7" item="1"/>
          <tpl hier="30" item="2"/>
          <tpl fld="3" item="2"/>
        </tpls>
      </n>
      <n v="5" in="0">
        <tpls c="5">
          <tpl fld="2" item="3"/>
          <tpl hier="6" item="4"/>
          <tpl hier="10" item="5"/>
          <tpl hier="30" item="2"/>
          <tpl fld="3" item="1"/>
        </tpls>
      </n>
      <n v="10" in="0">
        <tpls c="5">
          <tpl hier="6" item="4"/>
          <tpl fld="6" item="4"/>
          <tpl hier="10" item="5"/>
          <tpl hier="30" item="2"/>
          <tpl fld="3" item="2"/>
        </tpls>
      </n>
      <n v="6" in="0">
        <tpls c="5">
          <tpl hier="6" item="4"/>
          <tpl fld="6" item="0"/>
          <tpl hier="10" item="5"/>
          <tpl hier="30" item="2"/>
          <tpl fld="3" item="2"/>
        </tpls>
      </n>
      <m>
        <tpls c="5">
          <tpl hier="6" item="4"/>
          <tpl fld="6" item="1"/>
          <tpl hier="10" item="5"/>
          <tpl hier="30" item="2"/>
          <tpl fld="3" item="2"/>
        </tpls>
      </m>
      <n v="6" in="0">
        <tpls c="5">
          <tpl hier="6" item="4"/>
          <tpl fld="6" item="6"/>
          <tpl hier="10" item="5"/>
          <tpl hier="30" item="2"/>
          <tpl fld="3" item="2"/>
        </tpls>
      </n>
      <n v="9" in="0">
        <tpls c="5">
          <tpl hier="6" item="4"/>
          <tpl fld="6" item="2"/>
          <tpl hier="10" item="5"/>
          <tpl hier="30" item="2"/>
          <tpl fld="3" item="1"/>
        </tpls>
      </n>
      <n v="7" in="0">
        <tpls c="5">
          <tpl fld="2" item="6"/>
          <tpl hier="6" item="4"/>
          <tpl hier="10" item="5"/>
          <tpl hier="30" item="2"/>
          <tpl fld="3" item="1"/>
        </tpls>
      </n>
      <n v="6" in="0">
        <tpls c="5">
          <tpl fld="2" item="0"/>
          <tpl hier="6" item="4"/>
          <tpl hier="10" item="5"/>
          <tpl hier="30" item="2"/>
          <tpl fld="3" item="2"/>
        </tpls>
      </n>
      <n v="9" in="0">
        <tpls c="5">
          <tpl fld="2" item="0"/>
          <tpl hier="6" item="4"/>
          <tpl hier="10" item="5"/>
          <tpl hier="30" item="2"/>
          <tpl fld="3" item="1"/>
        </tpls>
      </n>
      <n v="7" in="0">
        <tpls c="5">
          <tpl hier="6" item="4"/>
          <tpl fld="6" item="6"/>
          <tpl hier="10" item="5"/>
          <tpl hier="30" item="2"/>
          <tpl fld="3" item="1"/>
        </tpls>
      </n>
      <n v="13" in="0">
        <tpls c="5">
          <tpl hier="6" item="4"/>
          <tpl hier="10" item="5"/>
          <tpl fld="8" item="0"/>
          <tpl hier="30" item="2"/>
          <tpl fld="3" item="2"/>
        </tpls>
      </n>
      <n v="11" in="0">
        <tpls c="5">
          <tpl hier="6" item="4"/>
          <tpl hier="10" item="5"/>
          <tpl fld="8" item="0"/>
          <tpl hier="30" item="2"/>
          <tpl fld="3" item="1"/>
        </tpls>
      </n>
      <n v="10" in="0">
        <tpls c="5">
          <tpl hier="6" item="4"/>
          <tpl hier="10" item="5"/>
          <tpl fld="8" item="3"/>
          <tpl hier="30" item="2"/>
          <tpl fld="3" item="2"/>
        </tpls>
      </n>
      <n v="12" in="0">
        <tpls c="5">
          <tpl hier="6" item="4"/>
          <tpl hier="10" item="5"/>
          <tpl fld="7" item="0"/>
          <tpl hier="30" item="2"/>
          <tpl fld="3" item="2"/>
        </tpls>
      </n>
      <n v="9" in="0">
        <tpls c="5">
          <tpl hier="6" item="4"/>
          <tpl fld="6" item="3"/>
          <tpl hier="10" item="5"/>
          <tpl hier="30" item="2"/>
          <tpl fld="3" item="1"/>
        </tpls>
      </n>
      <n v="42" in="0">
        <tpls c="5">
          <tpl hier="6" item="4"/>
          <tpl hier="10" item="5"/>
          <tpl hier="23" item="4294967295"/>
          <tpl hier="30" item="2"/>
          <tpl fld="3" item="2"/>
        </tpls>
      </n>
      <n v="7" in="0">
        <tpls c="5">
          <tpl hier="6" item="4"/>
          <tpl fld="6" item="5"/>
          <tpl hier="10" item="5"/>
          <tpl hier="30" item="2"/>
          <tpl fld="3" item="1"/>
        </tpls>
      </n>
      <n v="14" in="0">
        <tpls c="5">
          <tpl hier="6" item="4"/>
          <tpl hier="10" item="5"/>
          <tpl fld="8" item="1"/>
          <tpl hier="30" item="2"/>
          <tpl fld="3" item="1"/>
        </tpls>
      </n>
      <n v="11" in="0">
        <tpls c="5">
          <tpl hier="6" item="4"/>
          <tpl hier="10" item="5"/>
          <tpl fld="8" item="2"/>
          <tpl hier="30" item="2"/>
          <tpl fld="3" item="2"/>
        </tpls>
      </n>
      <n v="11" in="0">
        <tpls c="5">
          <tpl hier="6" item="4"/>
          <tpl hier="10" item="5"/>
          <tpl fld="8" item="2"/>
          <tpl hier="30" item="2"/>
          <tpl fld="3" item="1"/>
        </tpls>
      </n>
      <n v="5" in="0">
        <tpls c="5">
          <tpl hier="6" item="4"/>
          <tpl fld="6" item="4"/>
          <tpl hier="10" item="5"/>
          <tpl hier="30" item="2"/>
          <tpl fld="3" item="1"/>
        </tpls>
      </n>
      <n v="42" in="0">
        <tpls c="5">
          <tpl hier="6" item="4"/>
          <tpl hier="7" item="4294967295"/>
          <tpl hier="10" item="5"/>
          <tpl hier="30" item="2"/>
          <tpl fld="3" item="2"/>
        </tpls>
      </n>
      <n v="7" in="0">
        <tpls c="4">
          <tpl hier="6" item="4"/>
          <tpl hier="10" item="5"/>
          <tpl hier="30" item="2"/>
          <tpl fld="3" item="12"/>
        </tpls>
      </n>
      <n v="8" in="0">
        <tpls c="5">
          <tpl hier="6" item="4"/>
          <tpl hier="10" item="5"/>
          <tpl fld="8" item="1"/>
          <tpl hier="30" item="2"/>
          <tpl fld="3" item="2"/>
        </tpls>
      </n>
      <n v="14" in="0">
        <tpls c="5">
          <tpl hier="6" item="4"/>
          <tpl hier="10" item="5"/>
          <tpl fld="7" item="3"/>
          <tpl hier="30" item="2"/>
          <tpl fld="3" item="2"/>
        </tpls>
      </n>
      <n v="46" in="0">
        <tpls c="5">
          <tpl hier="6" item="4"/>
          <tpl hier="7" item="4294967295"/>
          <tpl hier="10" item="5"/>
          <tpl hier="30" item="2"/>
          <tpl fld="3" item="1"/>
        </tpls>
      </n>
      <n v="8" in="0">
        <tpls c="5">
          <tpl hier="6" item="4"/>
          <tpl fld="6" item="5"/>
          <tpl hier="10" item="5"/>
          <tpl hier="30" item="2"/>
          <tpl fld="3" item="2"/>
        </tpls>
      </n>
      <n v="46" in="0">
        <tpls c="5">
          <tpl hier="6" item="4"/>
          <tpl hier="10" item="5"/>
          <tpl hier="23" item="4294967295"/>
          <tpl hier="30" item="2"/>
          <tpl fld="3" item="1"/>
        </tpls>
      </n>
      <n v="10" in="0">
        <tpls c="5">
          <tpl hier="6" item="4"/>
          <tpl hier="10" item="5"/>
          <tpl fld="8" item="3"/>
          <tpl hier="30" item="2"/>
          <tpl fld="3" item="1"/>
        </tpls>
      </n>
      <n v="8" in="0">
        <tpls c="5">
          <tpl hier="6" item="4"/>
          <tpl hier="10" item="5"/>
          <tpl fld="7" item="2"/>
          <tpl hier="30" item="2"/>
          <tpl fld="3" item="2"/>
        </tpls>
      </n>
      <n v="6" in="0">
        <tpls c="5">
          <tpl hier="6" item="4"/>
          <tpl hier="10" item="5"/>
          <tpl fld="7" item="0"/>
          <tpl hier="30" item="2"/>
          <tpl fld="3" item="1"/>
        </tpls>
      </n>
      <n v="88" in="0">
        <tpls c="4">
          <tpl hier="6" item="4"/>
          <tpl hier="10" item="5"/>
          <tpl hier="30" item="2"/>
          <tpl fld="3" item="0"/>
        </tpls>
      </n>
      <n v="7.9545454545454544E-2" in="1">
        <tpls c="4">
          <tpl hier="6" item="4"/>
          <tpl hier="10" item="5"/>
          <tpl hier="30" item="2"/>
          <tpl fld="3" item="4"/>
        </tpls>
      </n>
      <n v="42" in="0">
        <tpls c="5">
          <tpl hier="4" item="4294967295"/>
          <tpl hier="6" item="4"/>
          <tpl hier="10" item="5"/>
          <tpl hier="30" item="2"/>
          <tpl fld="3" item="2"/>
        </tpls>
      </n>
      <n v="46" in="0">
        <tpls c="5">
          <tpl hier="4" item="4294967295"/>
          <tpl hier="6" item="4"/>
          <tpl hier="10" item="5"/>
          <tpl hier="30" item="2"/>
          <tpl fld="3" item="1"/>
        </tpls>
      </n>
      <n v="20" in="0">
        <tpls c="5">
          <tpl hier="6" item="4"/>
          <tpl hier="10" item="5"/>
          <tpl fld="7" item="3"/>
          <tpl hier="30" item="2"/>
          <tpl fld="3" item="1"/>
        </tpls>
      </n>
      <m in="0">
        <tpls c="4">
          <tpl hier="6" item="4"/>
          <tpl hier="10" item="5"/>
          <tpl hier="30" item="6"/>
          <tpl fld="3" item="7"/>
        </tpls>
      </m>
      <m in="0">
        <tpls c="4">
          <tpl hier="6" item="4"/>
          <tpl hier="10" item="5"/>
          <tpl hier="30" item="6"/>
          <tpl fld="3" item="9"/>
        </tpls>
      </m>
      <n v="5400" in="0">
        <tpls c="4">
          <tpl hier="6" item="4"/>
          <tpl hier="10" item="5"/>
          <tpl hier="30" item="6"/>
          <tpl fld="3" item="8"/>
        </tpls>
      </n>
      <n v="7" in="0">
        <tpls c="5">
          <tpl hier="1" item="4294967295"/>
          <tpl hier="6" item="4"/>
          <tpl hier="10" item="5"/>
          <tpl hier="30" item="6"/>
          <tpl fld="3" item="0"/>
        </tpls>
      </n>
      <n v="1" in="0">
        <tpls c="5">
          <tpl fld="2" item="6"/>
          <tpl hier="6" item="4"/>
          <tpl hier="10" item="5"/>
          <tpl hier="30" item="6"/>
          <tpl fld="3" item="2"/>
        </tpls>
      </n>
      <m in="0">
        <tpls c="5">
          <tpl fld="2" item="1"/>
          <tpl hier="6" item="4"/>
          <tpl hier="10" item="5"/>
          <tpl hier="30" item="6"/>
          <tpl fld="3" item="2"/>
        </tpls>
      </m>
      <m>
        <tpls c="5">
          <tpl fld="2" item="4"/>
          <tpl hier="6" item="4"/>
          <tpl hier="10" item="5"/>
          <tpl hier="30" item="6"/>
          <tpl fld="3" item="2"/>
        </tpls>
      </m>
      <n v="3" in="0">
        <tpls c="5">
          <tpl fld="5" item="1"/>
          <tpl hier="6" item="4"/>
          <tpl hier="10" item="5"/>
          <tpl hier="30" item="6"/>
          <tpl fld="3" item="0"/>
        </tpls>
      </n>
      <n v="1" in="0">
        <tpls c="5">
          <tpl hier="6" item="4"/>
          <tpl fld="6" item="0"/>
          <tpl hier="10" item="5"/>
          <tpl hier="30" item="6"/>
          <tpl fld="3" item="1"/>
        </tpls>
      </n>
      <n v="5400" in="0">
        <tpls c="4">
          <tpl hier="6" item="4"/>
          <tpl hier="10" item="5"/>
          <tpl hier="30" item="6"/>
          <tpl fld="3" item="3"/>
        </tpls>
      </n>
      <n v="1" in="0">
        <tpls c="5">
          <tpl fld="2" item="2"/>
          <tpl hier="6" item="4"/>
          <tpl hier="10" item="5"/>
          <tpl hier="30" item="6"/>
          <tpl fld="3" item="1"/>
        </tpls>
      </n>
      <m>
        <tpls c="5">
          <tpl fld="2" item="4"/>
          <tpl hier="6" item="4"/>
          <tpl hier="10" item="5"/>
          <tpl hier="30" item="6"/>
          <tpl fld="3" item="1"/>
        </tpls>
      </m>
      <n v="1" in="0">
        <tpls c="5">
          <tpl fld="2" item="3"/>
          <tpl hier="6" item="4"/>
          <tpl hier="10" item="5"/>
          <tpl hier="30" item="6"/>
          <tpl fld="3" item="2"/>
        </tpls>
      </n>
      <n v="5400" in="0">
        <tpls c="4">
          <tpl hier="6" item="4"/>
          <tpl hier="10" item="5"/>
          <tpl hier="30" item="6"/>
          <tpl fld="3" item="11"/>
        </tpls>
      </n>
      <n v="4" in="0">
        <tpls c="5">
          <tpl fld="5" item="0"/>
          <tpl hier="6" item="4"/>
          <tpl hier="10" item="5"/>
          <tpl hier="30" item="6"/>
          <tpl fld="3" item="0"/>
        </tpls>
      </n>
      <n v="1" in="0">
        <tpls c="5">
          <tpl fld="2" item="1"/>
          <tpl hier="6" item="4"/>
          <tpl hier="10" item="5"/>
          <tpl hier="30" item="6"/>
          <tpl fld="3" item="1"/>
        </tpls>
      </n>
      <m in="0">
        <tpls c="5">
          <tpl fld="2" item="5"/>
          <tpl hier="6" item="4"/>
          <tpl hier="10" item="5"/>
          <tpl hier="30" item="6"/>
          <tpl fld="3" item="2"/>
        </tpls>
      </m>
      <m in="0">
        <tpls c="4">
          <tpl hier="6" item="4"/>
          <tpl hier="10" item="5"/>
          <tpl hier="30" item="6"/>
          <tpl fld="3" item="10"/>
        </tpls>
      </m>
      <n v="4" in="0">
        <tpls c="5">
          <tpl hier="6" item="4"/>
          <tpl hier="10" item="5"/>
          <tpl hier="25" item="4294967295"/>
          <tpl hier="30" item="6"/>
          <tpl fld="3" item="2"/>
        </tpls>
      </n>
      <m in="0">
        <tpls c="5">
          <tpl fld="2" item="5"/>
          <tpl hier="6" item="4"/>
          <tpl hier="10" item="5"/>
          <tpl hier="30" item="6"/>
          <tpl fld="3" item="1"/>
        </tpls>
      </m>
      <m>
        <tpls c="5">
          <tpl hier="6" item="4"/>
          <tpl fld="6" item="1"/>
          <tpl hier="10" item="5"/>
          <tpl hier="30" item="6"/>
          <tpl fld="3" item="1"/>
        </tpls>
      </m>
      <n v="5400" in="0">
        <tpls c="4">
          <tpl hier="6" item="4"/>
          <tpl hier="10" item="5"/>
          <tpl hier="30" item="6"/>
          <tpl fld="3" item="6"/>
        </tpls>
      </n>
      <n v="3" in="0">
        <tpls c="5">
          <tpl hier="6" item="4"/>
          <tpl hier="10" item="5"/>
          <tpl hier="25" item="4294967295"/>
          <tpl hier="30" item="6"/>
          <tpl fld="3" item="1"/>
        </tpls>
      </n>
      <n v="2" in="0">
        <tpls c="5">
          <tpl hier="6" item="4"/>
          <tpl hier="10" item="5"/>
          <tpl fld="7" item="1"/>
          <tpl hier="30" item="6"/>
          <tpl fld="3" item="1"/>
        </tpls>
      </n>
      <n v="1500" in="0">
        <tpls c="4">
          <tpl hier="6" item="4"/>
          <tpl hier="10" item="5"/>
          <tpl hier="30" item="6"/>
          <tpl fld="3" item="5"/>
        </tpls>
      </n>
      <m in="0">
        <tpls c="5">
          <tpl fld="2" item="2"/>
          <tpl hier="6" item="4"/>
          <tpl hier="10" item="5"/>
          <tpl hier="30" item="6"/>
          <tpl fld="3" item="2"/>
        </tpls>
      </m>
      <m in="0">
        <tpls c="5">
          <tpl hier="6" item="4"/>
          <tpl fld="6" item="3"/>
          <tpl hier="10" item="5"/>
          <tpl hier="30" item="6"/>
          <tpl fld="3" item="2"/>
        </tpls>
      </m>
      <n v="1" in="0">
        <tpls c="5">
          <tpl hier="6" item="4"/>
          <tpl hier="10" item="5"/>
          <tpl fld="7" item="2"/>
          <tpl hier="30" item="6"/>
          <tpl fld="3" item="1"/>
        </tpls>
      </n>
      <m in="0">
        <tpls c="5">
          <tpl hier="6" item="4"/>
          <tpl fld="6" item="2"/>
          <tpl hier="10" item="5"/>
          <tpl hier="30" item="6"/>
          <tpl fld="3" item="2"/>
        </tpls>
      </m>
      <m in="0">
        <tpls c="5">
          <tpl hier="6" item="4"/>
          <tpl hier="10" item="5"/>
          <tpl fld="7" item="1"/>
          <tpl hier="30" item="6"/>
          <tpl fld="3" item="2"/>
        </tpls>
      </m>
      <m in="0">
        <tpls c="5">
          <tpl fld="2" item="3"/>
          <tpl hier="6" item="4"/>
          <tpl hier="10" item="5"/>
          <tpl hier="30" item="6"/>
          <tpl fld="3" item="1"/>
        </tpls>
      </m>
      <n v="1" in="0">
        <tpls c="5">
          <tpl hier="6" item="4"/>
          <tpl fld="6" item="4"/>
          <tpl hier="10" item="5"/>
          <tpl hier="30" item="6"/>
          <tpl fld="3" item="2"/>
        </tpls>
      </n>
      <n v="2" in="0">
        <tpls c="5">
          <tpl hier="6" item="4"/>
          <tpl fld="6" item="0"/>
          <tpl hier="10" item="5"/>
          <tpl hier="30" item="6"/>
          <tpl fld="3" item="2"/>
        </tpls>
      </n>
      <m>
        <tpls c="5">
          <tpl hier="6" item="4"/>
          <tpl fld="6" item="1"/>
          <tpl hier="10" item="5"/>
          <tpl hier="30" item="6"/>
          <tpl fld="3" item="2"/>
        </tpls>
      </m>
      <m in="0">
        <tpls c="5">
          <tpl hier="6" item="4"/>
          <tpl fld="6" item="6"/>
          <tpl hier="10" item="5"/>
          <tpl hier="30" item="6"/>
          <tpl fld="3" item="2"/>
        </tpls>
      </m>
      <n v="1" in="0">
        <tpls c="5">
          <tpl hier="6" item="4"/>
          <tpl fld="6" item="2"/>
          <tpl hier="10" item="5"/>
          <tpl hier="30" item="6"/>
          <tpl fld="3" item="1"/>
        </tpls>
      </n>
      <m in="0">
        <tpls c="5">
          <tpl fld="2" item="6"/>
          <tpl hier="6" item="4"/>
          <tpl hier="10" item="5"/>
          <tpl hier="30" item="6"/>
          <tpl fld="3" item="1"/>
        </tpls>
      </m>
      <n v="2" in="0">
        <tpls c="5">
          <tpl fld="2" item="0"/>
          <tpl hier="6" item="4"/>
          <tpl hier="10" item="5"/>
          <tpl hier="30" item="6"/>
          <tpl fld="3" item="2"/>
        </tpls>
      </n>
      <n v="1" in="0">
        <tpls c="5">
          <tpl fld="2" item="0"/>
          <tpl hier="6" item="4"/>
          <tpl hier="10" item="5"/>
          <tpl hier="30" item="6"/>
          <tpl fld="3" item="1"/>
        </tpls>
      </n>
      <m in="0">
        <tpls c="5">
          <tpl hier="6" item="4"/>
          <tpl fld="6" item="6"/>
          <tpl hier="10" item="5"/>
          <tpl hier="30" item="6"/>
          <tpl fld="3" item="1"/>
        </tpls>
      </m>
      <n v="4" in="0">
        <tpls c="5">
          <tpl hier="6" item="4"/>
          <tpl hier="10" item="5"/>
          <tpl fld="8" item="0"/>
          <tpl hier="30" item="6"/>
          <tpl fld="3" item="2"/>
        </tpls>
      </n>
      <n v="3" in="0">
        <tpls c="5">
          <tpl hier="6" item="4"/>
          <tpl hier="10" item="5"/>
          <tpl fld="8" item="0"/>
          <tpl hier="30" item="6"/>
          <tpl fld="3" item="1"/>
        </tpls>
      </n>
      <m in="0">
        <tpls c="5">
          <tpl hier="6" item="4"/>
          <tpl hier="10" item="5"/>
          <tpl fld="8" item="3"/>
          <tpl hier="30" item="6"/>
          <tpl fld="3" item="2"/>
        </tpls>
      </m>
      <n v="1" in="0">
        <tpls c="5">
          <tpl hier="6" item="4"/>
          <tpl hier="10" item="5"/>
          <tpl fld="7" item="0"/>
          <tpl hier="30" item="6"/>
          <tpl fld="3" item="2"/>
        </tpls>
      </n>
      <n v="1" in="0">
        <tpls c="5">
          <tpl hier="6" item="4"/>
          <tpl fld="6" item="3"/>
          <tpl hier="10" item="5"/>
          <tpl hier="30" item="6"/>
          <tpl fld="3" item="1"/>
        </tpls>
      </n>
      <n v="4" in="0">
        <tpls c="5">
          <tpl hier="6" item="4"/>
          <tpl hier="10" item="5"/>
          <tpl hier="23" item="4294967295"/>
          <tpl hier="30" item="6"/>
          <tpl fld="3" item="2"/>
        </tpls>
      </n>
      <m in="0">
        <tpls c="5">
          <tpl hier="6" item="4"/>
          <tpl fld="6" item="5"/>
          <tpl hier="10" item="5"/>
          <tpl hier="30" item="6"/>
          <tpl fld="3" item="1"/>
        </tpls>
      </m>
      <m in="0">
        <tpls c="5">
          <tpl hier="6" item="4"/>
          <tpl hier="10" item="5"/>
          <tpl fld="8" item="1"/>
          <tpl hier="30" item="6"/>
          <tpl fld="3" item="1"/>
        </tpls>
      </m>
      <m in="0">
        <tpls c="5">
          <tpl hier="6" item="4"/>
          <tpl hier="10" item="5"/>
          <tpl fld="8" item="2"/>
          <tpl hier="30" item="6"/>
          <tpl fld="3" item="2"/>
        </tpls>
      </m>
      <m in="0">
        <tpls c="5">
          <tpl hier="6" item="4"/>
          <tpl hier="10" item="5"/>
          <tpl fld="8" item="2"/>
          <tpl hier="30" item="6"/>
          <tpl fld="3" item="1"/>
        </tpls>
      </m>
      <m in="0">
        <tpls c="5">
          <tpl hier="6" item="4"/>
          <tpl fld="6" item="4"/>
          <tpl hier="10" item="5"/>
          <tpl hier="30" item="6"/>
          <tpl fld="3" item="1"/>
        </tpls>
      </m>
      <n v="4" in="0">
        <tpls c="5">
          <tpl hier="6" item="4"/>
          <tpl hier="7" item="4294967295"/>
          <tpl hier="10" item="5"/>
          <tpl hier="30" item="6"/>
          <tpl fld="3" item="2"/>
        </tpls>
      </n>
      <n v="1" in="0">
        <tpls c="4">
          <tpl hier="6" item="4"/>
          <tpl hier="10" item="5"/>
          <tpl hier="30" item="6"/>
          <tpl fld="3" item="12"/>
        </tpls>
      </n>
      <m in="0">
        <tpls c="5">
          <tpl hier="6" item="4"/>
          <tpl hier="10" item="5"/>
          <tpl fld="8" item="1"/>
          <tpl hier="30" item="6"/>
          <tpl fld="3" item="2"/>
        </tpls>
      </m>
      <n v="3" in="0">
        <tpls c="5">
          <tpl hier="6" item="4"/>
          <tpl hier="10" item="5"/>
          <tpl fld="7" item="3"/>
          <tpl hier="30" item="6"/>
          <tpl fld="3" item="2"/>
        </tpls>
      </n>
      <n v="3" in="0">
        <tpls c="5">
          <tpl hier="6" item="4"/>
          <tpl hier="7" item="4294967295"/>
          <tpl hier="10" item="5"/>
          <tpl hier="30" item="6"/>
          <tpl fld="3" item="1"/>
        </tpls>
      </n>
      <n v="1" in="0">
        <tpls c="5">
          <tpl hier="6" item="4"/>
          <tpl fld="6" item="5"/>
          <tpl hier="10" item="5"/>
          <tpl hier="30" item="6"/>
          <tpl fld="3" item="2"/>
        </tpls>
      </n>
      <n v="3" in="0">
        <tpls c="5">
          <tpl hier="6" item="4"/>
          <tpl hier="10" item="5"/>
          <tpl hier="23" item="4294967295"/>
          <tpl hier="30" item="6"/>
          <tpl fld="3" item="1"/>
        </tpls>
      </n>
      <m in="0">
        <tpls c="5">
          <tpl hier="6" item="4"/>
          <tpl hier="10" item="5"/>
          <tpl fld="8" item="3"/>
          <tpl hier="30" item="6"/>
          <tpl fld="3" item="1"/>
        </tpls>
      </m>
      <m in="0">
        <tpls c="5">
          <tpl hier="6" item="4"/>
          <tpl hier="10" item="5"/>
          <tpl fld="7" item="2"/>
          <tpl hier="30" item="6"/>
          <tpl fld="3" item="2"/>
        </tpls>
      </m>
      <m in="0">
        <tpls c="5">
          <tpl hier="6" item="4"/>
          <tpl hier="10" item="5"/>
          <tpl fld="7" item="0"/>
          <tpl hier="30" item="6"/>
          <tpl fld="3" item="1"/>
        </tpls>
      </m>
      <n v="7" in="0">
        <tpls c="4">
          <tpl hier="6" item="4"/>
          <tpl hier="10" item="5"/>
          <tpl hier="30" item="6"/>
          <tpl fld="3" item="0"/>
        </tpls>
      </n>
      <n v="0.14285714285714285" in="1">
        <tpls c="4">
          <tpl hier="6" item="4"/>
          <tpl hier="10" item="5"/>
          <tpl hier="30" item="6"/>
          <tpl fld="3" item="4"/>
        </tpls>
      </n>
      <n v="4" in="0">
        <tpls c="5">
          <tpl hier="4" item="4294967295"/>
          <tpl hier="6" item="4"/>
          <tpl hier="10" item="5"/>
          <tpl hier="30" item="6"/>
          <tpl fld="3" item="2"/>
        </tpls>
      </n>
      <n v="3" in="0">
        <tpls c="5">
          <tpl hier="4" item="4294967295"/>
          <tpl hier="6" item="4"/>
          <tpl hier="10" item="5"/>
          <tpl hier="30" item="6"/>
          <tpl fld="3" item="1"/>
        </tpls>
      </n>
      <m in="0">
        <tpls c="5">
          <tpl hier="6" item="4"/>
          <tpl hier="10" item="5"/>
          <tpl fld="7" item="3"/>
          <tpl hier="30" item="6"/>
          <tpl fld="3" item="1"/>
        </tpls>
      </m>
      <n v="24" in="0">
        <tpls c="4">
          <tpl hier="6" item="7"/>
          <tpl hier="10" item="1"/>
          <tpl hier="30" item="2"/>
          <tpl fld="3" item="7"/>
        </tpls>
      </n>
      <n v="5" in="0">
        <tpls c="4">
          <tpl hier="6" item="7"/>
          <tpl hier="10" item="1"/>
          <tpl hier="30" item="2"/>
          <tpl fld="3" item="9"/>
        </tpls>
      </n>
      <n v="740600" in="0">
        <tpls c="4">
          <tpl hier="6" item="7"/>
          <tpl hier="10" item="1"/>
          <tpl hier="30" item="2"/>
          <tpl fld="3" item="8"/>
        </tpls>
      </n>
      <n v="929" in="0">
        <tpls c="5">
          <tpl hier="1" item="4294967295"/>
          <tpl hier="6" item="7"/>
          <tpl hier="10" item="1"/>
          <tpl hier="30" item="2"/>
          <tpl fld="3" item="0"/>
        </tpls>
      </n>
      <n v="73" in="0">
        <tpls c="5">
          <tpl fld="2" item="6"/>
          <tpl hier="6" item="7"/>
          <tpl hier="10" item="1"/>
          <tpl hier="30" item="2"/>
          <tpl fld="3" item="2"/>
        </tpls>
      </n>
      <n v="62" in="0">
        <tpls c="5">
          <tpl fld="2" item="1"/>
          <tpl hier="6" item="7"/>
          <tpl hier="10" item="1"/>
          <tpl hier="30" item="2"/>
          <tpl fld="3" item="2"/>
        </tpls>
      </n>
      <n v="66" in="0">
        <tpls c="5">
          <tpl fld="2" item="4"/>
          <tpl hier="6" item="7"/>
          <tpl hier="10" item="1"/>
          <tpl hier="30" item="2"/>
          <tpl fld="3" item="2"/>
        </tpls>
      </n>
      <n v="461" in="0">
        <tpls c="5">
          <tpl fld="5" item="1"/>
          <tpl hier="6" item="7"/>
          <tpl hier="10" item="1"/>
          <tpl hier="30" item="2"/>
          <tpl fld="3" item="0"/>
        </tpls>
      </n>
      <n v="74" in="0">
        <tpls c="5">
          <tpl hier="6" item="7"/>
          <tpl fld="6" item="0"/>
          <tpl hier="10" item="1"/>
          <tpl hier="30" item="2"/>
          <tpl fld="3" item="1"/>
        </tpls>
      </n>
      <n v="740600" in="0">
        <tpls c="4">
          <tpl hier="6" item="7"/>
          <tpl hier="10" item="1"/>
          <tpl hier="30" item="2"/>
          <tpl fld="3" item="3"/>
        </tpls>
      </n>
      <n v="61" in="0">
        <tpls c="5">
          <tpl fld="2" item="2"/>
          <tpl hier="6" item="7"/>
          <tpl hier="10" item="1"/>
          <tpl hier="30" item="2"/>
          <tpl fld="3" item="1"/>
        </tpls>
      </n>
      <n v="67" in="0">
        <tpls c="5">
          <tpl fld="2" item="4"/>
          <tpl hier="6" item="7"/>
          <tpl hier="10" item="1"/>
          <tpl hier="30" item="2"/>
          <tpl fld="3" item="1"/>
        </tpls>
      </n>
      <n v="74" in="0">
        <tpls c="5">
          <tpl fld="2" item="3"/>
          <tpl hier="6" item="7"/>
          <tpl hier="10" item="1"/>
          <tpl hier="30" item="2"/>
          <tpl fld="3" item="2"/>
        </tpls>
      </n>
      <n v="740600" in="0">
        <tpls c="4">
          <tpl hier="6" item="7"/>
          <tpl hier="10" item="1"/>
          <tpl hier="30" item="2"/>
          <tpl fld="3" item="11"/>
        </tpls>
      </n>
      <n v="468" in="0">
        <tpls c="5">
          <tpl fld="5" item="0"/>
          <tpl hier="6" item="7"/>
          <tpl hier="10" item="1"/>
          <tpl hier="30" item="2"/>
          <tpl fld="3" item="0"/>
        </tpls>
      </n>
      <n v="71" in="0">
        <tpls c="5">
          <tpl fld="2" item="1"/>
          <tpl hier="6" item="7"/>
          <tpl hier="10" item="1"/>
          <tpl hier="30" item="2"/>
          <tpl fld="3" item="1"/>
        </tpls>
      </n>
      <n v="60" in="0">
        <tpls c="5">
          <tpl fld="2" item="5"/>
          <tpl hier="6" item="7"/>
          <tpl hier="10" item="1"/>
          <tpl hier="30" item="2"/>
          <tpl fld="3" item="2"/>
        </tpls>
      </n>
      <n v="42000" in="0">
        <tpls c="4">
          <tpl hier="6" item="7"/>
          <tpl hier="10" item="1"/>
          <tpl hier="30" item="2"/>
          <tpl fld="3" item="10"/>
        </tpls>
      </n>
      <n v="468" in="0">
        <tpls c="5">
          <tpl hier="6" item="7"/>
          <tpl hier="10" item="1"/>
          <tpl hier="25" item="4294967295"/>
          <tpl hier="30" item="2"/>
          <tpl fld="3" item="2"/>
        </tpls>
      </n>
      <n v="73" in="0">
        <tpls c="5">
          <tpl fld="2" item="5"/>
          <tpl hier="6" item="7"/>
          <tpl hier="10" item="1"/>
          <tpl hier="30" item="2"/>
          <tpl fld="3" item="1"/>
        </tpls>
      </n>
      <n v="67" in="0">
        <tpls c="5">
          <tpl hier="6" item="7"/>
          <tpl fld="6" item="1"/>
          <tpl hier="10" item="1"/>
          <tpl hier="30" item="2"/>
          <tpl fld="3" item="1"/>
        </tpls>
      </n>
      <n v="740600" in="0">
        <tpls c="4">
          <tpl hier="6" item="7"/>
          <tpl hier="10" item="1"/>
          <tpl hier="30" item="2"/>
          <tpl fld="3" item="6"/>
        </tpls>
      </n>
      <n v="461" in="0">
        <tpls c="5">
          <tpl hier="6" item="7"/>
          <tpl hier="10" item="1"/>
          <tpl hier="25" item="4294967295"/>
          <tpl hier="30" item="2"/>
          <tpl fld="3" item="1"/>
        </tpls>
      </n>
      <n v="115" in="0">
        <tpls c="5">
          <tpl hier="6" item="7"/>
          <tpl hier="10" item="1"/>
          <tpl fld="7" item="1"/>
          <tpl hier="30" item="2"/>
          <tpl fld="3" item="1"/>
        </tpls>
      </n>
      <n v="263500" in="0">
        <tpls c="4">
          <tpl hier="6" item="7"/>
          <tpl hier="10" item="1"/>
          <tpl hier="30" item="2"/>
          <tpl fld="3" item="5"/>
        </tpls>
      </n>
      <n v="71" in="0">
        <tpls c="5">
          <tpl fld="2" item="2"/>
          <tpl hier="6" item="7"/>
          <tpl hier="10" item="1"/>
          <tpl hier="30" item="2"/>
          <tpl fld="3" item="2"/>
        </tpls>
      </n>
      <n v="71" in="0">
        <tpls c="5">
          <tpl hier="6" item="7"/>
          <tpl fld="6" item="3"/>
          <tpl hier="10" item="1"/>
          <tpl hier="30" item="2"/>
          <tpl fld="3" item="2"/>
        </tpls>
      </n>
      <n v="125" in="0">
        <tpls c="5">
          <tpl hier="6" item="7"/>
          <tpl hier="10" item="1"/>
          <tpl fld="7" item="2"/>
          <tpl hier="30" item="2"/>
          <tpl fld="3" item="1"/>
        </tpls>
      </n>
      <n v="62" in="0">
        <tpls c="5">
          <tpl hier="6" item="7"/>
          <tpl fld="6" item="2"/>
          <tpl hier="10" item="1"/>
          <tpl hier="30" item="2"/>
          <tpl fld="3" item="2"/>
        </tpls>
      </n>
      <n v="120" in="0">
        <tpls c="5">
          <tpl hier="6" item="7"/>
          <tpl hier="10" item="1"/>
          <tpl fld="7" item="1"/>
          <tpl hier="30" item="2"/>
          <tpl fld="3" item="2"/>
        </tpls>
      </n>
      <n v="59" in="0">
        <tpls c="5">
          <tpl fld="2" item="3"/>
          <tpl hier="6" item="7"/>
          <tpl hier="10" item="1"/>
          <tpl hier="30" item="2"/>
          <tpl fld="3" item="1"/>
        </tpls>
      </n>
      <n v="74" in="0">
        <tpls c="5">
          <tpl hier="6" item="7"/>
          <tpl fld="6" item="4"/>
          <tpl hier="10" item="1"/>
          <tpl hier="30" item="2"/>
          <tpl fld="3" item="2"/>
        </tpls>
      </n>
      <n v="62" in="0">
        <tpls c="5">
          <tpl hier="6" item="7"/>
          <tpl fld="6" item="0"/>
          <tpl hier="10" item="1"/>
          <tpl hier="30" item="2"/>
          <tpl fld="3" item="2"/>
        </tpls>
      </n>
      <n v="66" in="0">
        <tpls c="5">
          <tpl hier="6" item="7"/>
          <tpl fld="6" item="1"/>
          <tpl hier="10" item="1"/>
          <tpl hier="30" item="2"/>
          <tpl fld="3" item="2"/>
        </tpls>
      </n>
      <n v="60" in="0">
        <tpls c="5">
          <tpl hier="6" item="7"/>
          <tpl fld="6" item="6"/>
          <tpl hier="10" item="1"/>
          <tpl hier="30" item="2"/>
          <tpl fld="3" item="2"/>
        </tpls>
      </n>
      <n v="71" in="0">
        <tpls c="5">
          <tpl hier="6" item="7"/>
          <tpl fld="6" item="2"/>
          <tpl hier="10" item="1"/>
          <tpl hier="30" item="2"/>
          <tpl fld="3" item="1"/>
        </tpls>
      </n>
      <n v="56" in="0">
        <tpls c="5">
          <tpl fld="2" item="6"/>
          <tpl hier="6" item="7"/>
          <tpl hier="10" item="1"/>
          <tpl hier="30" item="2"/>
          <tpl fld="3" item="1"/>
        </tpls>
      </n>
      <n v="62" in="0">
        <tpls c="5">
          <tpl fld="2" item="0"/>
          <tpl hier="6" item="7"/>
          <tpl hier="10" item="1"/>
          <tpl hier="30" item="2"/>
          <tpl fld="3" item="2"/>
        </tpls>
      </n>
      <n v="74" in="0">
        <tpls c="5">
          <tpl fld="2" item="0"/>
          <tpl hier="6" item="7"/>
          <tpl hier="10" item="1"/>
          <tpl hier="30" item="2"/>
          <tpl fld="3" item="1"/>
        </tpls>
      </n>
      <n v="73" in="0">
        <tpls c="5">
          <tpl hier="6" item="7"/>
          <tpl fld="6" item="6"/>
          <tpl hier="10" item="1"/>
          <tpl hier="30" item="2"/>
          <tpl fld="3" item="1"/>
        </tpls>
      </n>
      <n v="123" in="0">
        <tpls c="5">
          <tpl hier="6" item="7"/>
          <tpl hier="10" item="1"/>
          <tpl fld="8" item="0"/>
          <tpl hier="30" item="2"/>
          <tpl fld="3" item="2"/>
        </tpls>
      </n>
      <n v="126" in="0">
        <tpls c="5">
          <tpl hier="6" item="7"/>
          <tpl hier="10" item="1"/>
          <tpl fld="8" item="0"/>
          <tpl hier="30" item="2"/>
          <tpl fld="3" item="1"/>
        </tpls>
      </n>
      <n v="105" in="0">
        <tpls c="5">
          <tpl hier="6" item="7"/>
          <tpl hier="10" item="1"/>
          <tpl fld="8" item="3"/>
          <tpl hier="30" item="2"/>
          <tpl fld="3" item="2"/>
        </tpls>
      </n>
      <n v="120" in="0">
        <tpls c="5">
          <tpl hier="6" item="7"/>
          <tpl hier="10" item="1"/>
          <tpl fld="7" item="0"/>
          <tpl hier="30" item="2"/>
          <tpl fld="3" item="2"/>
        </tpls>
      </n>
      <n v="61" in="0">
        <tpls c="5">
          <tpl hier="6" item="7"/>
          <tpl fld="6" item="3"/>
          <tpl hier="10" item="1"/>
          <tpl hier="30" item="2"/>
          <tpl fld="3" item="1"/>
        </tpls>
      </n>
      <n v="468" in="0">
        <tpls c="5">
          <tpl hier="6" item="7"/>
          <tpl hier="10" item="1"/>
          <tpl hier="23" item="4294967295"/>
          <tpl hier="30" item="2"/>
          <tpl fld="3" item="2"/>
        </tpls>
      </n>
      <n v="56" in="0">
        <tpls c="5">
          <tpl hier="6" item="7"/>
          <tpl fld="6" item="5"/>
          <tpl hier="10" item="1"/>
          <tpl hier="30" item="2"/>
          <tpl fld="3" item="1"/>
        </tpls>
      </n>
      <n v="119" in="0">
        <tpls c="5">
          <tpl hier="6" item="7"/>
          <tpl hier="10" item="1"/>
          <tpl fld="8" item="1"/>
          <tpl hier="30" item="2"/>
          <tpl fld="3" item="1"/>
        </tpls>
      </n>
      <n v="111" in="0">
        <tpls c="5">
          <tpl hier="6" item="7"/>
          <tpl hier="10" item="1"/>
          <tpl fld="8" item="2"/>
          <tpl hier="30" item="2"/>
          <tpl fld="3" item="2"/>
        </tpls>
      </n>
      <n v="112" in="0">
        <tpls c="5">
          <tpl hier="6" item="7"/>
          <tpl hier="10" item="1"/>
          <tpl fld="8" item="2"/>
          <tpl hier="30" item="2"/>
          <tpl fld="3" item="1"/>
        </tpls>
      </n>
      <n v="59" in="0">
        <tpls c="5">
          <tpl hier="6" item="7"/>
          <tpl fld="6" item="4"/>
          <tpl hier="10" item="1"/>
          <tpl hier="30" item="2"/>
          <tpl fld="3" item="1"/>
        </tpls>
      </n>
      <n v="468" in="0">
        <tpls c="5">
          <tpl hier="6" item="7"/>
          <tpl hier="7" item="4294967295"/>
          <tpl hier="10" item="1"/>
          <tpl hier="30" item="2"/>
          <tpl fld="3" item="2"/>
        </tpls>
      </n>
      <n v="71" in="0">
        <tpls c="4">
          <tpl hier="6" item="7"/>
          <tpl hier="10" item="1"/>
          <tpl hier="30" item="2"/>
          <tpl fld="3" item="12"/>
        </tpls>
      </n>
      <n v="129" in="0">
        <tpls c="5">
          <tpl hier="6" item="7"/>
          <tpl hier="10" item="1"/>
          <tpl fld="8" item="1"/>
          <tpl hier="30" item="2"/>
          <tpl fld="3" item="2"/>
        </tpls>
      </n>
      <n v="121" in="0">
        <tpls c="5">
          <tpl hier="6" item="7"/>
          <tpl hier="10" item="1"/>
          <tpl fld="7" item="3"/>
          <tpl hier="30" item="2"/>
          <tpl fld="3" item="2"/>
        </tpls>
      </n>
      <n v="461" in="0">
        <tpls c="5">
          <tpl hier="6" item="7"/>
          <tpl hier="7" item="4294967295"/>
          <tpl hier="10" item="1"/>
          <tpl hier="30" item="2"/>
          <tpl fld="3" item="1"/>
        </tpls>
      </n>
      <n v="73" in="0">
        <tpls c="5">
          <tpl hier="6" item="7"/>
          <tpl fld="6" item="5"/>
          <tpl hier="10" item="1"/>
          <tpl hier="30" item="2"/>
          <tpl fld="3" item="2"/>
        </tpls>
      </n>
      <n v="461" in="0">
        <tpls c="5">
          <tpl hier="6" item="7"/>
          <tpl hier="10" item="1"/>
          <tpl hier="23" item="4294967295"/>
          <tpl hier="30" item="2"/>
          <tpl fld="3" item="1"/>
        </tpls>
      </n>
      <n v="104" in="0">
        <tpls c="5">
          <tpl hier="6" item="7"/>
          <tpl hier="10" item="1"/>
          <tpl fld="8" item="3"/>
          <tpl hier="30" item="2"/>
          <tpl fld="3" item="1"/>
        </tpls>
      </n>
      <n v="107" in="0">
        <tpls c="5">
          <tpl hier="6" item="7"/>
          <tpl hier="10" item="1"/>
          <tpl fld="7" item="2"/>
          <tpl hier="30" item="2"/>
          <tpl fld="3" item="2"/>
        </tpls>
      </n>
      <n v="105" in="0">
        <tpls c="5">
          <tpl hier="6" item="7"/>
          <tpl hier="10" item="1"/>
          <tpl fld="7" item="0"/>
          <tpl hier="30" item="2"/>
          <tpl fld="3" item="1"/>
        </tpls>
      </n>
      <n v="929" in="0">
        <tpls c="4">
          <tpl hier="6" item="7"/>
          <tpl hier="10" item="1"/>
          <tpl hier="30" item="2"/>
          <tpl fld="3" item="0"/>
        </tpls>
      </n>
      <n v="7.6426264800861135E-2" in="1">
        <tpls c="4">
          <tpl hier="6" item="7"/>
          <tpl hier="10" item="1"/>
          <tpl hier="30" item="2"/>
          <tpl fld="3" item="4"/>
        </tpls>
      </n>
      <n v="468" in="0">
        <tpls c="5">
          <tpl hier="4" item="4294967295"/>
          <tpl hier="6" item="7"/>
          <tpl hier="10" item="1"/>
          <tpl hier="30" item="2"/>
          <tpl fld="3" item="2"/>
        </tpls>
      </n>
      <n v="461" in="0">
        <tpls c="5">
          <tpl hier="4" item="4294967295"/>
          <tpl hier="6" item="7"/>
          <tpl hier="10" item="1"/>
          <tpl hier="30" item="2"/>
          <tpl fld="3" item="1"/>
        </tpls>
      </n>
      <n v="116" in="0">
        <tpls c="5">
          <tpl hier="6" item="7"/>
          <tpl hier="10" item="1"/>
          <tpl fld="7" item="3"/>
          <tpl hier="30" item="2"/>
          <tpl fld="3" item="1"/>
        </tpls>
      </n>
      <n v="642" in="0">
        <tpls c="2">
          <tpl fld="1" item="2"/>
          <tpl fld="3" item="13"/>
        </tpls>
      </n>
      <n v="563" in="0">
        <tpls c="2">
          <tpl fld="1" item="7"/>
          <tpl fld="3" item="13"/>
        </tpls>
      </n>
      <n v="850" in="0">
        <tpls c="2">
          <tpl fld="1" item="4"/>
          <tpl fld="3" item="13"/>
        </tpls>
      </n>
      <n v="929" in="0">
        <tpls c="2">
          <tpl hier="30" item="4294967295"/>
          <tpl fld="3" item="13"/>
        </tpls>
      </n>
      <n v="929" in="0">
        <tpls c="2">
          <tpl fld="1" item="0"/>
          <tpl fld="3" item="13"/>
        </tpls>
      </n>
      <n v="91" in="0">
        <tpls c="2">
          <tpl fld="1" item="6"/>
          <tpl fld="3" item="13"/>
        </tpls>
      </n>
      <n v="784" in="0">
        <tpls c="2">
          <tpl fld="1" item="1"/>
          <tpl fld="3" item="13"/>
        </tpls>
      </n>
      <n v="239" in="0">
        <tpls c="2">
          <tpl fld="1" item="8"/>
          <tpl fld="3" item="13"/>
        </tpls>
      </n>
      <n v="394" in="0">
        <tpls c="2">
          <tpl fld="1" item="9"/>
          <tpl fld="3" item="13"/>
        </tpls>
      </n>
      <n v="155" in="0">
        <tpls c="2">
          <tpl fld="1" item="11"/>
          <tpl fld="3" item="13"/>
        </tpls>
      </n>
      <n v="705" in="0">
        <tpls c="2">
          <tpl fld="1" item="3"/>
          <tpl fld="3" item="13"/>
        </tpls>
      </n>
      <n v="478" in="0">
        <tpls c="2">
          <tpl fld="1" item="10"/>
          <tpl fld="3" item="13"/>
        </tpls>
      </n>
      <n v="313" in="0">
        <tpls c="2">
          <tpl fld="1" item="5"/>
          <tpl fld="3" item="13"/>
        </tpls>
      </n>
      <n v="70000" in="0">
        <tpls c="4">
          <tpl hier="6" item="7"/>
          <tpl hier="10" item="1"/>
          <tpl hier="30" item="6"/>
          <tpl fld="3" item="3"/>
        </tpls>
      </n>
      <n v="21000" in="0">
        <tpls c="4">
          <tpl hier="6" item="7"/>
          <tpl hier="10" item="1"/>
          <tpl hier="30" item="6"/>
          <tpl fld="3" item="5"/>
        </tpls>
      </n>
      <n v="70000" in="0">
        <tpls c="4">
          <tpl hier="6" item="7"/>
          <tpl hier="10" item="1"/>
          <tpl hier="30" item="6"/>
          <tpl fld="3" item="6"/>
        </tpls>
      </n>
      <n v="3" in="0">
        <tpls c="4">
          <tpl hier="6" item="7"/>
          <tpl hier="10" item="1"/>
          <tpl hier="30" item="6"/>
          <tpl fld="3" item="7"/>
        </tpls>
      </n>
      <n v="70000" in="0">
        <tpls c="4">
          <tpl hier="6" item="7"/>
          <tpl hier="10" item="1"/>
          <tpl hier="30" item="6"/>
          <tpl fld="3" item="8"/>
        </tpls>
      </n>
      <m in="0">
        <tpls c="4">
          <tpl hier="6" item="7"/>
          <tpl hier="10" item="1"/>
          <tpl hier="30" item="6"/>
          <tpl fld="3" item="9"/>
        </tpls>
      </m>
      <n v="4500" in="0">
        <tpls c="4">
          <tpl hier="6" item="7"/>
          <tpl hier="10" item="1"/>
          <tpl hier="30" item="6"/>
          <tpl fld="3" item="10"/>
        </tpls>
      </n>
      <n v="70000" in="0">
        <tpls c="4">
          <tpl hier="6" item="7"/>
          <tpl hier="10" item="1"/>
          <tpl hier="30" item="6"/>
          <tpl fld="3" item="11"/>
        </tpls>
      </n>
      <n v="91" in="0">
        <tpls c="5">
          <tpl hier="1" item="4294967295"/>
          <tpl hier="6" item="7"/>
          <tpl hier="10" item="1"/>
          <tpl hier="30" item="6"/>
          <tpl fld="3" item="0"/>
        </tpls>
      </n>
      <n v="6" in="0">
        <tpls c="5">
          <tpl fld="2" item="6"/>
          <tpl hier="6" item="7"/>
          <tpl hier="10" item="1"/>
          <tpl hier="30" item="6"/>
          <tpl fld="3" item="2"/>
        </tpls>
      </n>
      <n v="2" in="0">
        <tpls c="5">
          <tpl fld="2" item="1"/>
          <tpl hier="6" item="7"/>
          <tpl hier="10" item="1"/>
          <tpl hier="30" item="6"/>
          <tpl fld="3" item="2"/>
        </tpls>
      </n>
      <n v="5" in="0">
        <tpls c="5">
          <tpl fld="2" item="4"/>
          <tpl hier="6" item="7"/>
          <tpl hier="10" item="1"/>
          <tpl hier="30" item="6"/>
          <tpl fld="3" item="2"/>
        </tpls>
      </n>
      <n v="53" in="0">
        <tpls c="5">
          <tpl fld="5" item="1"/>
          <tpl hier="6" item="7"/>
          <tpl hier="10" item="1"/>
          <tpl hier="30" item="6"/>
          <tpl fld="3" item="0"/>
        </tpls>
      </n>
      <n v="12" in="0">
        <tpls c="5">
          <tpl hier="6" item="7"/>
          <tpl fld="6" item="0"/>
          <tpl hier="10" item="1"/>
          <tpl hier="30" item="6"/>
          <tpl fld="3" item="1"/>
        </tpls>
      </n>
      <n v="7" in="0">
        <tpls c="5">
          <tpl fld="2" item="2"/>
          <tpl hier="6" item="7"/>
          <tpl hier="10" item="1"/>
          <tpl hier="30" item="6"/>
          <tpl fld="3" item="1"/>
        </tpls>
      </n>
      <n v="9" in="0">
        <tpls c="5">
          <tpl fld="2" item="4"/>
          <tpl hier="6" item="7"/>
          <tpl hier="10" item="1"/>
          <tpl hier="30" item="6"/>
          <tpl fld="3" item="1"/>
        </tpls>
      </n>
      <n v="9" in="0">
        <tpls c="5">
          <tpl fld="2" item="3"/>
          <tpl hier="6" item="7"/>
          <tpl hier="10" item="1"/>
          <tpl hier="30" item="6"/>
          <tpl fld="3" item="2"/>
        </tpls>
      </n>
      <n v="38" in="0">
        <tpls c="5">
          <tpl fld="5" item="0"/>
          <tpl hier="6" item="7"/>
          <tpl hier="10" item="1"/>
          <tpl hier="30" item="6"/>
          <tpl fld="3" item="0"/>
        </tpls>
      </n>
      <n v="5" in="0">
        <tpls c="5">
          <tpl fld="2" item="1"/>
          <tpl hier="6" item="7"/>
          <tpl hier="10" item="1"/>
          <tpl hier="30" item="6"/>
          <tpl fld="3" item="1"/>
        </tpls>
      </n>
      <n v="6" in="0">
        <tpls c="5">
          <tpl fld="2" item="5"/>
          <tpl hier="6" item="7"/>
          <tpl hier="10" item="1"/>
          <tpl hier="30" item="6"/>
          <tpl fld="3" item="2"/>
        </tpls>
      </n>
      <n v="38" in="0">
        <tpls c="5">
          <tpl hier="6" item="7"/>
          <tpl hier="10" item="1"/>
          <tpl hier="25" item="4294967295"/>
          <tpl hier="30" item="6"/>
          <tpl fld="3" item="2"/>
        </tpls>
      </n>
      <n v="5" in="0">
        <tpls c="5">
          <tpl fld="2" item="5"/>
          <tpl hier="6" item="7"/>
          <tpl hier="10" item="1"/>
          <tpl hier="30" item="6"/>
          <tpl fld="3" item="1"/>
        </tpls>
      </n>
      <n v="9" in="0">
        <tpls c="5">
          <tpl hier="6" item="7"/>
          <tpl fld="6" item="1"/>
          <tpl hier="10" item="1"/>
          <tpl hier="30" item="6"/>
          <tpl fld="3" item="1"/>
        </tpls>
      </n>
      <n v="53" in="0">
        <tpls c="5">
          <tpl hier="6" item="7"/>
          <tpl hier="10" item="1"/>
          <tpl hier="25" item="4294967295"/>
          <tpl hier="30" item="6"/>
          <tpl fld="3" item="1"/>
        </tpls>
      </n>
      <n v="13" in="0">
        <tpls c="5">
          <tpl hier="6" item="7"/>
          <tpl hier="10" item="1"/>
          <tpl fld="7" item="1"/>
          <tpl hier="30" item="6"/>
          <tpl fld="3" item="1"/>
        </tpls>
      </n>
      <n v="4" in="0">
        <tpls c="5">
          <tpl fld="2" item="2"/>
          <tpl hier="6" item="7"/>
          <tpl hier="10" item="1"/>
          <tpl hier="30" item="6"/>
          <tpl fld="3" item="2"/>
        </tpls>
      </n>
      <n v="4" in="0">
        <tpls c="5">
          <tpl hier="6" item="7"/>
          <tpl fld="6" item="3"/>
          <tpl hier="10" item="1"/>
          <tpl hier="30" item="6"/>
          <tpl fld="3" item="2"/>
        </tpls>
      </n>
      <n v="18" in="0">
        <tpls c="5">
          <tpl hier="6" item="7"/>
          <tpl hier="10" item="1"/>
          <tpl fld="7" item="2"/>
          <tpl hier="30" item="6"/>
          <tpl fld="3" item="1"/>
        </tpls>
      </n>
      <n v="2" in="0">
        <tpls c="5">
          <tpl hier="6" item="7"/>
          <tpl fld="6" item="2"/>
          <tpl hier="10" item="1"/>
          <tpl hier="30" item="6"/>
          <tpl fld="3" item="2"/>
        </tpls>
      </n>
      <n v="14" in="0">
        <tpls c="5">
          <tpl hier="6" item="7"/>
          <tpl hier="10" item="1"/>
          <tpl fld="7" item="1"/>
          <tpl hier="30" item="6"/>
          <tpl fld="3" item="2"/>
        </tpls>
      </n>
      <n v="8" in="0">
        <tpls c="5">
          <tpl fld="2" item="3"/>
          <tpl hier="6" item="7"/>
          <tpl hier="10" item="1"/>
          <tpl hier="30" item="6"/>
          <tpl fld="3" item="1"/>
        </tpls>
      </n>
      <n v="9" in="0">
        <tpls c="5">
          <tpl hier="6" item="7"/>
          <tpl fld="6" item="4"/>
          <tpl hier="10" item="1"/>
          <tpl hier="30" item="6"/>
          <tpl fld="3" item="2"/>
        </tpls>
      </n>
      <n v="6" in="0">
        <tpls c="5">
          <tpl hier="6" item="7"/>
          <tpl fld="6" item="0"/>
          <tpl hier="10" item="1"/>
          <tpl hier="30" item="6"/>
          <tpl fld="3" item="2"/>
        </tpls>
      </n>
      <n v="5" in="0">
        <tpls c="5">
          <tpl hier="6" item="7"/>
          <tpl fld="6" item="1"/>
          <tpl hier="10" item="1"/>
          <tpl hier="30" item="6"/>
          <tpl fld="3" item="2"/>
        </tpls>
      </n>
      <n v="6" in="0">
        <tpls c="5">
          <tpl hier="6" item="7"/>
          <tpl fld="6" item="6"/>
          <tpl hier="10" item="1"/>
          <tpl hier="30" item="6"/>
          <tpl fld="3" item="2"/>
        </tpls>
      </n>
      <n v="5" in="0">
        <tpls c="5">
          <tpl hier="6" item="7"/>
          <tpl fld="6" item="2"/>
          <tpl hier="10" item="1"/>
          <tpl hier="30" item="6"/>
          <tpl fld="3" item="1"/>
        </tpls>
      </n>
      <n v="7" in="0">
        <tpls c="5">
          <tpl fld="2" item="6"/>
          <tpl hier="6" item="7"/>
          <tpl hier="10" item="1"/>
          <tpl hier="30" item="6"/>
          <tpl fld="3" item="1"/>
        </tpls>
      </n>
      <n v="6" in="0">
        <tpls c="5">
          <tpl fld="2" item="0"/>
          <tpl hier="6" item="7"/>
          <tpl hier="10" item="1"/>
          <tpl hier="30" item="6"/>
          <tpl fld="3" item="2"/>
        </tpls>
      </n>
      <n v="12" in="0">
        <tpls c="5">
          <tpl fld="2" item="0"/>
          <tpl hier="6" item="7"/>
          <tpl hier="10" item="1"/>
          <tpl hier="30" item="6"/>
          <tpl fld="3" item="1"/>
        </tpls>
      </n>
      <n v="5" in="0">
        <tpls c="5">
          <tpl hier="6" item="7"/>
          <tpl fld="6" item="6"/>
          <tpl hier="10" item="1"/>
          <tpl hier="30" item="6"/>
          <tpl fld="3" item="1"/>
        </tpls>
      </n>
      <n v="38" in="0">
        <tpls c="5">
          <tpl hier="6" item="7"/>
          <tpl hier="10" item="1"/>
          <tpl fld="8" item="0"/>
          <tpl hier="30" item="6"/>
          <tpl fld="3" item="2"/>
        </tpls>
      </n>
      <n v="53" in="0">
        <tpls c="5">
          <tpl hier="6" item="7"/>
          <tpl hier="10" item="1"/>
          <tpl fld="8" item="0"/>
          <tpl hier="30" item="6"/>
          <tpl fld="3" item="1"/>
        </tpls>
      </n>
      <m in="0">
        <tpls c="5">
          <tpl hier="6" item="7"/>
          <tpl hier="10" item="1"/>
          <tpl fld="8" item="3"/>
          <tpl hier="30" item="6"/>
          <tpl fld="3" item="2"/>
        </tpls>
      </m>
      <n v="6" in="0">
        <tpls c="5">
          <tpl hier="6" item="7"/>
          <tpl hier="10" item="1"/>
          <tpl fld="7" item="0"/>
          <tpl hier="30" item="6"/>
          <tpl fld="3" item="2"/>
        </tpls>
      </n>
      <n v="7" in="0">
        <tpls c="5">
          <tpl hier="6" item="7"/>
          <tpl fld="6" item="3"/>
          <tpl hier="10" item="1"/>
          <tpl hier="30" item="6"/>
          <tpl fld="3" item="1"/>
        </tpls>
      </n>
      <n v="38" in="0">
        <tpls c="5">
          <tpl hier="6" item="7"/>
          <tpl hier="10" item="1"/>
          <tpl hier="23" item="4294967295"/>
          <tpl hier="30" item="6"/>
          <tpl fld="3" item="2"/>
        </tpls>
      </n>
      <n v="7" in="0">
        <tpls c="5">
          <tpl hier="6" item="7"/>
          <tpl fld="6" item="5"/>
          <tpl hier="10" item="1"/>
          <tpl hier="30" item="6"/>
          <tpl fld="3" item="1"/>
        </tpls>
      </n>
      <m in="0">
        <tpls c="5">
          <tpl hier="6" item="7"/>
          <tpl hier="10" item="1"/>
          <tpl fld="8" item="1"/>
          <tpl hier="30" item="6"/>
          <tpl fld="3" item="1"/>
        </tpls>
      </m>
      <m in="0">
        <tpls c="5">
          <tpl hier="6" item="7"/>
          <tpl hier="10" item="1"/>
          <tpl fld="8" item="2"/>
          <tpl hier="30" item="6"/>
          <tpl fld="3" item="2"/>
        </tpls>
      </m>
      <m in="0">
        <tpls c="5">
          <tpl hier="6" item="7"/>
          <tpl hier="10" item="1"/>
          <tpl fld="8" item="2"/>
          <tpl hier="30" item="6"/>
          <tpl fld="3" item="1"/>
        </tpls>
      </m>
      <n v="8" in="0">
        <tpls c="5">
          <tpl hier="6" item="7"/>
          <tpl fld="6" item="4"/>
          <tpl hier="10" item="1"/>
          <tpl hier="30" item="6"/>
          <tpl fld="3" item="1"/>
        </tpls>
      </n>
      <n v="38" in="0">
        <tpls c="5">
          <tpl hier="6" item="7"/>
          <tpl hier="7" item="4294967295"/>
          <tpl hier="10" item="1"/>
          <tpl hier="30" item="6"/>
          <tpl fld="3" item="2"/>
        </tpls>
      </n>
      <n v="12" in="0">
        <tpls c="4">
          <tpl hier="6" item="7"/>
          <tpl hier="10" item="1"/>
          <tpl hier="30" item="6"/>
          <tpl fld="3" item="12"/>
        </tpls>
      </n>
      <m in="0">
        <tpls c="5">
          <tpl hier="6" item="7"/>
          <tpl hier="10" item="1"/>
          <tpl fld="8" item="1"/>
          <tpl hier="30" item="6"/>
          <tpl fld="3" item="2"/>
        </tpls>
      </m>
      <n v="13" in="0">
        <tpls c="5">
          <tpl hier="6" item="7"/>
          <tpl hier="10" item="1"/>
          <tpl fld="7" item="3"/>
          <tpl hier="30" item="6"/>
          <tpl fld="3" item="2"/>
        </tpls>
      </n>
      <n v="53" in="0">
        <tpls c="5">
          <tpl hier="6" item="7"/>
          <tpl hier="7" item="4294967295"/>
          <tpl hier="10" item="1"/>
          <tpl hier="30" item="6"/>
          <tpl fld="3" item="1"/>
        </tpls>
      </n>
      <n v="6" in="0">
        <tpls c="5">
          <tpl hier="6" item="7"/>
          <tpl fld="6" item="5"/>
          <tpl hier="10" item="1"/>
          <tpl hier="30" item="6"/>
          <tpl fld="3" item="2"/>
        </tpls>
      </n>
      <n v="53" in="0">
        <tpls c="5">
          <tpl hier="6" item="7"/>
          <tpl hier="10" item="1"/>
          <tpl hier="23" item="4294967295"/>
          <tpl hier="30" item="6"/>
          <tpl fld="3" item="1"/>
        </tpls>
      </n>
      <m in="0">
        <tpls c="5">
          <tpl hier="6" item="7"/>
          <tpl hier="10" item="1"/>
          <tpl fld="8" item="3"/>
          <tpl hier="30" item="6"/>
          <tpl fld="3" item="1"/>
        </tpls>
      </m>
      <n v="5" in="0">
        <tpls c="5">
          <tpl hier="6" item="7"/>
          <tpl hier="10" item="1"/>
          <tpl fld="7" item="2"/>
          <tpl hier="30" item="6"/>
          <tpl fld="3" item="2"/>
        </tpls>
      </n>
      <n v="12" in="0">
        <tpls c="5">
          <tpl hier="6" item="7"/>
          <tpl hier="10" item="1"/>
          <tpl fld="7" item="0"/>
          <tpl hier="30" item="6"/>
          <tpl fld="3" item="1"/>
        </tpls>
      </n>
      <n v="91" in="0">
        <tpls c="4">
          <tpl hier="6" item="7"/>
          <tpl hier="10" item="1"/>
          <tpl hier="30" item="6"/>
          <tpl fld="3" item="0"/>
        </tpls>
      </n>
      <n v="0.13186813186813187" in="1">
        <tpls c="4">
          <tpl hier="6" item="7"/>
          <tpl hier="10" item="1"/>
          <tpl hier="30" item="6"/>
          <tpl fld="3" item="4"/>
        </tpls>
      </n>
      <n v="38" in="0">
        <tpls c="5">
          <tpl hier="4" item="4294967295"/>
          <tpl hier="6" item="7"/>
          <tpl hier="10" item="1"/>
          <tpl hier="30" item="6"/>
          <tpl fld="3" item="2"/>
        </tpls>
      </n>
      <n v="53" in="0">
        <tpls c="5">
          <tpl hier="4" item="4294967295"/>
          <tpl hier="6" item="7"/>
          <tpl hier="10" item="1"/>
          <tpl hier="30" item="6"/>
          <tpl fld="3" item="1"/>
        </tpls>
      </n>
      <n v="10" in="0">
        <tpls c="5">
          <tpl hier="6" item="7"/>
          <tpl hier="10" item="1"/>
          <tpl fld="7" item="3"/>
          <tpl hier="30" item="6"/>
          <tpl fld="3" item="1"/>
        </tpls>
      </n>
      <n v="68800" in="0">
        <tpls c="4">
          <tpl hier="6" item="7"/>
          <tpl hier="10" item="1"/>
          <tpl hier="30" item="8"/>
          <tpl fld="3" item="3"/>
        </tpls>
      </n>
      <n v="23000" in="0">
        <tpls c="4">
          <tpl hier="6" item="7"/>
          <tpl hier="10" item="1"/>
          <tpl hier="30" item="8"/>
          <tpl fld="3" item="5"/>
        </tpls>
      </n>
      <n v="68800" in="0">
        <tpls c="4">
          <tpl hier="6" item="7"/>
          <tpl hier="10" item="1"/>
          <tpl hier="30" item="8"/>
          <tpl fld="3" item="6"/>
        </tpls>
      </n>
      <n v="5" in="0">
        <tpls c="4">
          <tpl hier="6" item="7"/>
          <tpl hier="10" item="1"/>
          <tpl hier="30" item="8"/>
          <tpl fld="3" item="7"/>
        </tpls>
      </n>
      <n v="68800" in="0">
        <tpls c="4">
          <tpl hier="6" item="7"/>
          <tpl hier="10" item="1"/>
          <tpl hier="30" item="8"/>
          <tpl fld="3" item="8"/>
        </tpls>
      </n>
      <m in="0">
        <tpls c="4">
          <tpl hier="6" item="7"/>
          <tpl hier="10" item="1"/>
          <tpl hier="30" item="8"/>
          <tpl fld="3" item="9"/>
        </tpls>
      </m>
      <n v="2000" in="0">
        <tpls c="4">
          <tpl hier="6" item="7"/>
          <tpl hier="10" item="1"/>
          <tpl hier="30" item="8"/>
          <tpl fld="3" item="10"/>
        </tpls>
      </n>
      <n v="68800" in="0">
        <tpls c="4">
          <tpl hier="6" item="7"/>
          <tpl hier="10" item="1"/>
          <tpl hier="30" item="8"/>
          <tpl fld="3" item="11"/>
        </tpls>
      </n>
      <n v="84" in="0">
        <tpls c="5">
          <tpl hier="1" item="4294967295"/>
          <tpl hier="6" item="7"/>
          <tpl hier="10" item="1"/>
          <tpl hier="30" item="8"/>
          <tpl fld="3" item="0"/>
        </tpls>
      </n>
      <n v="9" in="0">
        <tpls c="5">
          <tpl fld="2" item="6"/>
          <tpl hier="6" item="7"/>
          <tpl hier="10" item="1"/>
          <tpl hier="30" item="8"/>
          <tpl fld="3" item="2"/>
        </tpls>
      </n>
      <n v="5" in="0">
        <tpls c="5">
          <tpl fld="2" item="1"/>
          <tpl hier="6" item="7"/>
          <tpl hier="10" item="1"/>
          <tpl hier="30" item="8"/>
          <tpl fld="3" item="2"/>
        </tpls>
      </n>
      <n v="5" in="0">
        <tpls c="5">
          <tpl fld="2" item="4"/>
          <tpl hier="6" item="7"/>
          <tpl hier="10" item="1"/>
          <tpl hier="30" item="8"/>
          <tpl fld="3" item="2"/>
        </tpls>
      </n>
      <n v="40" in="0">
        <tpls c="5">
          <tpl fld="5" item="1"/>
          <tpl hier="6" item="7"/>
          <tpl hier="10" item="1"/>
          <tpl hier="30" item="8"/>
          <tpl fld="3" item="0"/>
        </tpls>
      </n>
      <n v="8" in="0">
        <tpls c="5">
          <tpl hier="6" item="7"/>
          <tpl fld="6" item="0"/>
          <tpl hier="10" item="1"/>
          <tpl hier="30" item="8"/>
          <tpl fld="3" item="1"/>
        </tpls>
      </n>
      <n v="6" in="0">
        <tpls c="5">
          <tpl fld="2" item="2"/>
          <tpl hier="6" item="7"/>
          <tpl hier="10" item="1"/>
          <tpl hier="30" item="8"/>
          <tpl fld="3" item="1"/>
        </tpls>
      </n>
      <n v="3" in="0">
        <tpls c="5">
          <tpl fld="2" item="4"/>
          <tpl hier="6" item="7"/>
          <tpl hier="10" item="1"/>
          <tpl hier="30" item="8"/>
          <tpl fld="3" item="1"/>
        </tpls>
      </n>
      <n v="10" in="0">
        <tpls c="5">
          <tpl fld="2" item="3"/>
          <tpl hier="6" item="7"/>
          <tpl hier="10" item="1"/>
          <tpl hier="30" item="8"/>
          <tpl fld="3" item="2"/>
        </tpls>
      </n>
      <n v="44" in="0">
        <tpls c="5">
          <tpl fld="5" item="0"/>
          <tpl hier="6" item="7"/>
          <tpl hier="10" item="1"/>
          <tpl hier="30" item="8"/>
          <tpl fld="3" item="0"/>
        </tpls>
      </n>
      <n v="5" in="0">
        <tpls c="5">
          <tpl fld="2" item="1"/>
          <tpl hier="6" item="7"/>
          <tpl hier="10" item="1"/>
          <tpl hier="30" item="8"/>
          <tpl fld="3" item="1"/>
        </tpls>
      </n>
      <n v="4" in="0">
        <tpls c="5">
          <tpl fld="2" item="5"/>
          <tpl hier="6" item="7"/>
          <tpl hier="10" item="1"/>
          <tpl hier="30" item="8"/>
          <tpl fld="3" item="2"/>
        </tpls>
      </n>
      <n v="44" in="0">
        <tpls c="5">
          <tpl hier="6" item="7"/>
          <tpl hier="10" item="1"/>
          <tpl hier="25" item="4294967295"/>
          <tpl hier="30" item="8"/>
          <tpl fld="3" item="2"/>
        </tpls>
      </n>
      <n v="5" in="0">
        <tpls c="5">
          <tpl fld="2" item="5"/>
          <tpl hier="6" item="7"/>
          <tpl hier="10" item="1"/>
          <tpl hier="30" item="8"/>
          <tpl fld="3" item="1"/>
        </tpls>
      </n>
      <n v="3" in="0">
        <tpls c="5">
          <tpl hier="6" item="7"/>
          <tpl fld="6" item="1"/>
          <tpl hier="10" item="1"/>
          <tpl hier="30" item="8"/>
          <tpl fld="3" item="1"/>
        </tpls>
      </n>
      <n v="40" in="0">
        <tpls c="5">
          <tpl hier="6" item="7"/>
          <tpl hier="10" item="1"/>
          <tpl hier="25" item="4294967295"/>
          <tpl hier="30" item="8"/>
          <tpl fld="3" item="1"/>
        </tpls>
      </n>
      <n v="14" in="0">
        <tpls c="5">
          <tpl hier="6" item="7"/>
          <tpl hier="10" item="1"/>
          <tpl fld="7" item="1"/>
          <tpl hier="30" item="8"/>
          <tpl fld="3" item="1"/>
        </tpls>
      </n>
      <n v="9" in="0">
        <tpls c="5">
          <tpl fld="2" item="2"/>
          <tpl hier="6" item="7"/>
          <tpl hier="10" item="1"/>
          <tpl hier="30" item="8"/>
          <tpl fld="3" item="2"/>
        </tpls>
      </n>
      <n v="9" in="0">
        <tpls c="5">
          <tpl hier="6" item="7"/>
          <tpl fld="6" item="3"/>
          <tpl hier="10" item="1"/>
          <tpl hier="30" item="8"/>
          <tpl fld="3" item="2"/>
        </tpls>
      </n>
      <n v="13" in="0">
        <tpls c="5">
          <tpl hier="6" item="7"/>
          <tpl hier="10" item="1"/>
          <tpl fld="7" item="2"/>
          <tpl hier="30" item="8"/>
          <tpl fld="3" item="1"/>
        </tpls>
      </n>
      <n v="5" in="0">
        <tpls c="5">
          <tpl hier="6" item="7"/>
          <tpl fld="6" item="2"/>
          <tpl hier="10" item="1"/>
          <tpl hier="30" item="8"/>
          <tpl fld="3" item="2"/>
        </tpls>
      </n>
      <n v="5" in="0">
        <tpls c="5">
          <tpl hier="6" item="7"/>
          <tpl hier="10" item="1"/>
          <tpl fld="7" item="1"/>
          <tpl hier="30" item="8"/>
          <tpl fld="3" item="2"/>
        </tpls>
      </n>
      <n v="10" in="0">
        <tpls c="5">
          <tpl fld="2" item="3"/>
          <tpl hier="6" item="7"/>
          <tpl hier="10" item="1"/>
          <tpl hier="30" item="8"/>
          <tpl fld="3" item="1"/>
        </tpls>
      </n>
      <n v="10" in="0">
        <tpls c="5">
          <tpl hier="6" item="7"/>
          <tpl fld="6" item="4"/>
          <tpl hier="10" item="1"/>
          <tpl hier="30" item="8"/>
          <tpl fld="3" item="2"/>
        </tpls>
      </n>
      <n v="2" in="0">
        <tpls c="5">
          <tpl hier="6" item="7"/>
          <tpl fld="6" item="0"/>
          <tpl hier="10" item="1"/>
          <tpl hier="30" item="8"/>
          <tpl fld="3" item="2"/>
        </tpls>
      </n>
      <n v="5" in="0">
        <tpls c="5">
          <tpl hier="6" item="7"/>
          <tpl fld="6" item="1"/>
          <tpl hier="10" item="1"/>
          <tpl hier="30" item="8"/>
          <tpl fld="3" item="2"/>
        </tpls>
      </n>
      <n v="4" in="0">
        <tpls c="5">
          <tpl hier="6" item="7"/>
          <tpl fld="6" item="6"/>
          <tpl hier="10" item="1"/>
          <tpl hier="30" item="8"/>
          <tpl fld="3" item="2"/>
        </tpls>
      </n>
      <n v="5" in="0">
        <tpls c="5">
          <tpl hier="6" item="7"/>
          <tpl fld="6" item="2"/>
          <tpl hier="10" item="1"/>
          <tpl hier="30" item="8"/>
          <tpl fld="3" item="1"/>
        </tpls>
      </n>
      <n v="3" in="0">
        <tpls c="5">
          <tpl fld="2" item="6"/>
          <tpl hier="6" item="7"/>
          <tpl hier="10" item="1"/>
          <tpl hier="30" item="8"/>
          <tpl fld="3" item="1"/>
        </tpls>
      </n>
      <n v="2" in="0">
        <tpls c="5">
          <tpl fld="2" item="0"/>
          <tpl hier="6" item="7"/>
          <tpl hier="10" item="1"/>
          <tpl hier="30" item="8"/>
          <tpl fld="3" item="2"/>
        </tpls>
      </n>
      <n v="8" in="0">
        <tpls c="5">
          <tpl fld="2" item="0"/>
          <tpl hier="6" item="7"/>
          <tpl hier="10" item="1"/>
          <tpl hier="30" item="8"/>
          <tpl fld="3" item="1"/>
        </tpls>
      </n>
      <n v="5" in="0">
        <tpls c="5">
          <tpl hier="6" item="7"/>
          <tpl fld="6" item="6"/>
          <tpl hier="10" item="1"/>
          <tpl hier="30" item="8"/>
          <tpl fld="3" item="1"/>
        </tpls>
      </n>
      <n v="44" in="0">
        <tpls c="5">
          <tpl hier="6" item="7"/>
          <tpl hier="10" item="1"/>
          <tpl fld="8" item="0"/>
          <tpl hier="30" item="8"/>
          <tpl fld="3" item="2"/>
        </tpls>
      </n>
      <n v="40" in="0">
        <tpls c="5">
          <tpl hier="6" item="7"/>
          <tpl hier="10" item="1"/>
          <tpl fld="8" item="0"/>
          <tpl hier="30" item="8"/>
          <tpl fld="3" item="1"/>
        </tpls>
      </n>
      <m in="0">
        <tpls c="5">
          <tpl hier="6" item="7"/>
          <tpl hier="10" item="1"/>
          <tpl fld="8" item="3"/>
          <tpl hier="30" item="8"/>
          <tpl fld="3" item="2"/>
        </tpls>
      </m>
      <n v="11" in="0">
        <tpls c="5">
          <tpl hier="6" item="7"/>
          <tpl hier="10" item="1"/>
          <tpl fld="7" item="0"/>
          <tpl hier="30" item="8"/>
          <tpl fld="3" item="2"/>
        </tpls>
      </n>
      <n v="6" in="0">
        <tpls c="5">
          <tpl hier="6" item="7"/>
          <tpl fld="6" item="3"/>
          <tpl hier="10" item="1"/>
          <tpl hier="30" item="8"/>
          <tpl fld="3" item="1"/>
        </tpls>
      </n>
      <n v="44" in="0">
        <tpls c="5">
          <tpl hier="6" item="7"/>
          <tpl hier="10" item="1"/>
          <tpl hier="23" item="4294967295"/>
          <tpl hier="30" item="8"/>
          <tpl fld="3" item="2"/>
        </tpls>
      </n>
      <n v="3" in="0">
        <tpls c="5">
          <tpl hier="6" item="7"/>
          <tpl fld="6" item="5"/>
          <tpl hier="10" item="1"/>
          <tpl hier="30" item="8"/>
          <tpl fld="3" item="1"/>
        </tpls>
      </n>
      <m in="0">
        <tpls c="5">
          <tpl hier="6" item="7"/>
          <tpl hier="10" item="1"/>
          <tpl fld="8" item="1"/>
          <tpl hier="30" item="8"/>
          <tpl fld="3" item="1"/>
        </tpls>
      </m>
      <m in="0">
        <tpls c="5">
          <tpl hier="6" item="7"/>
          <tpl hier="10" item="1"/>
          <tpl fld="8" item="2"/>
          <tpl hier="30" item="8"/>
          <tpl fld="3" item="2"/>
        </tpls>
      </m>
      <m in="0">
        <tpls c="5">
          <tpl hier="6" item="7"/>
          <tpl hier="10" item="1"/>
          <tpl fld="8" item="2"/>
          <tpl hier="30" item="8"/>
          <tpl fld="3" item="1"/>
        </tpls>
      </m>
      <n v="10" in="0">
        <tpls c="5">
          <tpl hier="6" item="7"/>
          <tpl fld="6" item="4"/>
          <tpl hier="10" item="1"/>
          <tpl hier="30" item="8"/>
          <tpl fld="3" item="1"/>
        </tpls>
      </n>
      <n v="44" in="0">
        <tpls c="5">
          <tpl hier="6" item="7"/>
          <tpl hier="7" item="4294967295"/>
          <tpl hier="10" item="1"/>
          <tpl hier="30" item="8"/>
          <tpl fld="3" item="2"/>
        </tpls>
      </n>
      <n v="3" in="0">
        <tpls c="4">
          <tpl hier="6" item="7"/>
          <tpl hier="10" item="1"/>
          <tpl hier="30" item="8"/>
          <tpl fld="3" item="12"/>
        </tpls>
      </n>
      <m in="0">
        <tpls c="5">
          <tpl hier="6" item="7"/>
          <tpl hier="10" item="1"/>
          <tpl fld="8" item="1"/>
          <tpl hier="30" item="8"/>
          <tpl fld="3" item="2"/>
        </tpls>
      </m>
      <n v="13" in="0">
        <tpls c="5">
          <tpl hier="6" item="7"/>
          <tpl hier="10" item="1"/>
          <tpl fld="7" item="3"/>
          <tpl hier="30" item="8"/>
          <tpl fld="3" item="2"/>
        </tpls>
      </n>
      <n v="40" in="0">
        <tpls c="5">
          <tpl hier="6" item="7"/>
          <tpl hier="7" item="4294967295"/>
          <tpl hier="10" item="1"/>
          <tpl hier="30" item="8"/>
          <tpl fld="3" item="1"/>
        </tpls>
      </n>
      <n v="9" in="0">
        <tpls c="5">
          <tpl hier="6" item="7"/>
          <tpl fld="6" item="5"/>
          <tpl hier="10" item="1"/>
          <tpl hier="30" item="8"/>
          <tpl fld="3" item="2"/>
        </tpls>
      </n>
      <n v="40" in="0">
        <tpls c="5">
          <tpl hier="6" item="7"/>
          <tpl hier="10" item="1"/>
          <tpl hier="23" item="4294967295"/>
          <tpl hier="30" item="8"/>
          <tpl fld="3" item="1"/>
        </tpls>
      </n>
      <m in="0">
        <tpls c="5">
          <tpl hier="6" item="7"/>
          <tpl hier="10" item="1"/>
          <tpl fld="8" item="3"/>
          <tpl hier="30" item="8"/>
          <tpl fld="3" item="1"/>
        </tpls>
      </m>
      <n v="15" in="0">
        <tpls c="5">
          <tpl hier="6" item="7"/>
          <tpl hier="10" item="1"/>
          <tpl fld="7" item="2"/>
          <tpl hier="30" item="8"/>
          <tpl fld="3" item="2"/>
        </tpls>
      </n>
      <n v="9" in="0">
        <tpls c="5">
          <tpl hier="6" item="7"/>
          <tpl hier="10" item="1"/>
          <tpl fld="7" item="0"/>
          <tpl hier="30" item="8"/>
          <tpl fld="3" item="1"/>
        </tpls>
      </n>
      <n v="84" in="0">
        <tpls c="4">
          <tpl hier="6" item="7"/>
          <tpl hier="10" item="1"/>
          <tpl hier="30" item="8"/>
          <tpl fld="3" item="0"/>
        </tpls>
      </n>
      <n v="3.5714285714285712E-2" in="1">
        <tpls c="4">
          <tpl hier="6" item="7"/>
          <tpl hier="10" item="1"/>
          <tpl hier="30" item="8"/>
          <tpl fld="3" item="4"/>
        </tpls>
      </n>
      <n v="44" in="0">
        <tpls c="5">
          <tpl hier="4" item="4294967295"/>
          <tpl hier="6" item="7"/>
          <tpl hier="10" item="1"/>
          <tpl hier="30" item="8"/>
          <tpl fld="3" item="2"/>
        </tpls>
      </n>
      <n v="40" in="0">
        <tpls c="5">
          <tpl hier="4" item="4294967295"/>
          <tpl hier="6" item="7"/>
          <tpl hier="10" item="1"/>
          <tpl hier="30" item="8"/>
          <tpl fld="3" item="1"/>
        </tpls>
      </n>
      <n v="4" in="0">
        <tpls c="5">
          <tpl hier="6" item="7"/>
          <tpl hier="10" item="1"/>
          <tpl fld="7" item="3"/>
          <tpl hier="30" item="8"/>
          <tpl fld="3" item="1"/>
        </tpls>
      </n>
      <n v="61200" in="0">
        <tpls c="4">
          <tpl hier="6" item="7"/>
          <tpl hier="10" item="1"/>
          <tpl hier="30" item="9"/>
          <tpl fld="3" item="3"/>
        </tpls>
      </n>
      <n v="21500" in="0">
        <tpls c="4">
          <tpl hier="6" item="7"/>
          <tpl hier="10" item="1"/>
          <tpl hier="30" item="9"/>
          <tpl fld="3" item="5"/>
        </tpls>
      </n>
      <n v="61200" in="0">
        <tpls c="4">
          <tpl hier="6" item="7"/>
          <tpl hier="10" item="1"/>
          <tpl hier="30" item="9"/>
          <tpl fld="3" item="6"/>
        </tpls>
      </n>
      <n v="1" in="0">
        <tpls c="4">
          <tpl hier="6" item="7"/>
          <tpl hier="10" item="1"/>
          <tpl hier="30" item="9"/>
          <tpl fld="3" item="7"/>
        </tpls>
      </n>
      <n v="61200" in="0">
        <tpls c="4">
          <tpl hier="6" item="7"/>
          <tpl hier="10" item="1"/>
          <tpl hier="30" item="9"/>
          <tpl fld="3" item="8"/>
        </tpls>
      </n>
      <n v="1" in="0">
        <tpls c="4">
          <tpl hier="6" item="7"/>
          <tpl hier="10" item="1"/>
          <tpl hier="30" item="9"/>
          <tpl fld="3" item="9"/>
        </tpls>
      </n>
      <n v="5500" in="0">
        <tpls c="4">
          <tpl hier="6" item="7"/>
          <tpl hier="10" item="1"/>
          <tpl hier="30" item="9"/>
          <tpl fld="3" item="10"/>
        </tpls>
      </n>
      <n v="61200" in="0">
        <tpls c="4">
          <tpl hier="6" item="7"/>
          <tpl hier="10" item="1"/>
          <tpl hier="30" item="9"/>
          <tpl fld="3" item="11"/>
        </tpls>
      </n>
      <n v="79" in="0">
        <tpls c="5">
          <tpl hier="1" item="4294967295"/>
          <tpl hier="6" item="7"/>
          <tpl hier="10" item="1"/>
          <tpl hier="30" item="9"/>
          <tpl fld="3" item="0"/>
        </tpls>
      </n>
      <n v="6" in="0">
        <tpls c="5">
          <tpl fld="2" item="6"/>
          <tpl hier="6" item="7"/>
          <tpl hier="10" item="1"/>
          <tpl hier="30" item="9"/>
          <tpl fld="3" item="2"/>
        </tpls>
      </n>
      <n v="6" in="0">
        <tpls c="5">
          <tpl fld="2" item="1"/>
          <tpl hier="6" item="7"/>
          <tpl hier="10" item="1"/>
          <tpl hier="30" item="9"/>
          <tpl fld="3" item="2"/>
        </tpls>
      </n>
      <n v="4" in="0">
        <tpls c="5">
          <tpl fld="2" item="4"/>
          <tpl hier="6" item="7"/>
          <tpl hier="10" item="1"/>
          <tpl hier="30" item="9"/>
          <tpl fld="3" item="2"/>
        </tpls>
      </n>
      <n v="42" in="0">
        <tpls c="5">
          <tpl fld="5" item="1"/>
          <tpl hier="6" item="7"/>
          <tpl hier="10" item="1"/>
          <tpl hier="30" item="9"/>
          <tpl fld="3" item="0"/>
        </tpls>
      </n>
      <n v="7" in="0">
        <tpls c="5">
          <tpl hier="6" item="7"/>
          <tpl fld="6" item="0"/>
          <tpl hier="10" item="1"/>
          <tpl hier="30" item="9"/>
          <tpl fld="3" item="1"/>
        </tpls>
      </n>
      <n v="5" in="0">
        <tpls c="5">
          <tpl fld="2" item="2"/>
          <tpl hier="6" item="7"/>
          <tpl hier="10" item="1"/>
          <tpl hier="30" item="9"/>
          <tpl fld="3" item="1"/>
        </tpls>
      </n>
      <n v="8" in="0">
        <tpls c="5">
          <tpl fld="2" item="4"/>
          <tpl hier="6" item="7"/>
          <tpl hier="10" item="1"/>
          <tpl hier="30" item="9"/>
          <tpl fld="3" item="1"/>
        </tpls>
      </n>
      <n v="5" in="0">
        <tpls c="5">
          <tpl fld="2" item="3"/>
          <tpl hier="6" item="7"/>
          <tpl hier="10" item="1"/>
          <tpl hier="30" item="9"/>
          <tpl fld="3" item="2"/>
        </tpls>
      </n>
      <n v="37" in="0">
        <tpls c="5">
          <tpl fld="5" item="0"/>
          <tpl hier="6" item="7"/>
          <tpl hier="10" item="1"/>
          <tpl hier="30" item="9"/>
          <tpl fld="3" item="0"/>
        </tpls>
      </n>
      <n v="6" in="0">
        <tpls c="5">
          <tpl fld="2" item="1"/>
          <tpl hier="6" item="7"/>
          <tpl hier="10" item="1"/>
          <tpl hier="30" item="9"/>
          <tpl fld="3" item="1"/>
        </tpls>
      </n>
      <n v="2" in="0">
        <tpls c="5">
          <tpl fld="2" item="5"/>
          <tpl hier="6" item="7"/>
          <tpl hier="10" item="1"/>
          <tpl hier="30" item="9"/>
          <tpl fld="3" item="2"/>
        </tpls>
      </n>
      <n v="37" in="0">
        <tpls c="5">
          <tpl hier="6" item="7"/>
          <tpl hier="10" item="1"/>
          <tpl hier="25" item="4294967295"/>
          <tpl hier="30" item="9"/>
          <tpl fld="3" item="2"/>
        </tpls>
      </n>
      <n v="9" in="0">
        <tpls c="5">
          <tpl fld="2" item="5"/>
          <tpl hier="6" item="7"/>
          <tpl hier="10" item="1"/>
          <tpl hier="30" item="9"/>
          <tpl fld="3" item="1"/>
        </tpls>
      </n>
      <n v="8" in="0">
        <tpls c="5">
          <tpl hier="6" item="7"/>
          <tpl fld="6" item="1"/>
          <tpl hier="10" item="1"/>
          <tpl hier="30" item="9"/>
          <tpl fld="3" item="1"/>
        </tpls>
      </n>
      <n v="42" in="0">
        <tpls c="5">
          <tpl hier="6" item="7"/>
          <tpl hier="10" item="1"/>
          <tpl hier="25" item="4294967295"/>
          <tpl hier="30" item="9"/>
          <tpl fld="3" item="1"/>
        </tpls>
      </n>
      <n v="11" in="0">
        <tpls c="5">
          <tpl hier="6" item="7"/>
          <tpl hier="10" item="1"/>
          <tpl fld="7" item="1"/>
          <tpl hier="30" item="9"/>
          <tpl fld="3" item="1"/>
        </tpls>
      </n>
      <n v="8" in="0">
        <tpls c="5">
          <tpl fld="2" item="2"/>
          <tpl hier="6" item="7"/>
          <tpl hier="10" item="1"/>
          <tpl hier="30" item="9"/>
          <tpl fld="3" item="2"/>
        </tpls>
      </n>
      <n v="8" in="0">
        <tpls c="5">
          <tpl hier="6" item="7"/>
          <tpl fld="6" item="3"/>
          <tpl hier="10" item="1"/>
          <tpl hier="30" item="9"/>
          <tpl fld="3" item="2"/>
        </tpls>
      </n>
      <n v="8" in="0">
        <tpls c="5">
          <tpl hier="6" item="7"/>
          <tpl hier="10" item="1"/>
          <tpl fld="7" item="2"/>
          <tpl hier="30" item="9"/>
          <tpl fld="3" item="1"/>
        </tpls>
      </n>
      <n v="6" in="0">
        <tpls c="5">
          <tpl hier="6" item="7"/>
          <tpl fld="6" item="2"/>
          <tpl hier="10" item="1"/>
          <tpl hier="30" item="9"/>
          <tpl fld="3" item="2"/>
        </tpls>
      </n>
      <n v="8" in="0">
        <tpls c="5">
          <tpl hier="6" item="7"/>
          <tpl hier="10" item="1"/>
          <tpl fld="7" item="1"/>
          <tpl hier="30" item="9"/>
          <tpl fld="3" item="2"/>
        </tpls>
      </n>
      <n v="6" in="0">
        <tpls c="5">
          <tpl fld="2" item="3"/>
          <tpl hier="6" item="7"/>
          <tpl hier="10" item="1"/>
          <tpl hier="30" item="9"/>
          <tpl fld="3" item="1"/>
        </tpls>
      </n>
      <n v="5" in="0">
        <tpls c="5">
          <tpl hier="6" item="7"/>
          <tpl fld="6" item="4"/>
          <tpl hier="10" item="1"/>
          <tpl hier="30" item="9"/>
          <tpl fld="3" item="2"/>
        </tpls>
      </n>
      <n v="6" in="0">
        <tpls c="5">
          <tpl hier="6" item="7"/>
          <tpl fld="6" item="0"/>
          <tpl hier="10" item="1"/>
          <tpl hier="30" item="9"/>
          <tpl fld="3" item="2"/>
        </tpls>
      </n>
      <n v="4" in="0">
        <tpls c="5">
          <tpl hier="6" item="7"/>
          <tpl fld="6" item="1"/>
          <tpl hier="10" item="1"/>
          <tpl hier="30" item="9"/>
          <tpl fld="3" item="2"/>
        </tpls>
      </n>
      <n v="2" in="0">
        <tpls c="5">
          <tpl hier="6" item="7"/>
          <tpl fld="6" item="6"/>
          <tpl hier="10" item="1"/>
          <tpl hier="30" item="9"/>
          <tpl fld="3" item="2"/>
        </tpls>
      </n>
      <n v="6" in="0">
        <tpls c="5">
          <tpl hier="6" item="7"/>
          <tpl fld="6" item="2"/>
          <tpl hier="10" item="1"/>
          <tpl hier="30" item="9"/>
          <tpl fld="3" item="1"/>
        </tpls>
      </n>
      <n v="1" in="0">
        <tpls c="5">
          <tpl fld="2" item="6"/>
          <tpl hier="6" item="7"/>
          <tpl hier="10" item="1"/>
          <tpl hier="30" item="9"/>
          <tpl fld="3" item="1"/>
        </tpls>
      </n>
      <n v="6" in="0">
        <tpls c="5">
          <tpl fld="2" item="0"/>
          <tpl hier="6" item="7"/>
          <tpl hier="10" item="1"/>
          <tpl hier="30" item="9"/>
          <tpl fld="3" item="2"/>
        </tpls>
      </n>
      <n v="7" in="0">
        <tpls c="5">
          <tpl fld="2" item="0"/>
          <tpl hier="6" item="7"/>
          <tpl hier="10" item="1"/>
          <tpl hier="30" item="9"/>
          <tpl fld="3" item="1"/>
        </tpls>
      </n>
      <n v="9" in="0">
        <tpls c="5">
          <tpl hier="6" item="7"/>
          <tpl fld="6" item="6"/>
          <tpl hier="10" item="1"/>
          <tpl hier="30" item="9"/>
          <tpl fld="3" item="1"/>
        </tpls>
      </n>
      <m in="0">
        <tpls c="5">
          <tpl hier="6" item="7"/>
          <tpl hier="10" item="1"/>
          <tpl fld="8" item="0"/>
          <tpl hier="30" item="9"/>
          <tpl fld="3" item="2"/>
        </tpls>
      </m>
      <m in="0">
        <tpls c="5">
          <tpl hier="6" item="7"/>
          <tpl hier="10" item="1"/>
          <tpl fld="8" item="0"/>
          <tpl hier="30" item="9"/>
          <tpl fld="3" item="1"/>
        </tpls>
      </m>
      <m in="0">
        <tpls c="5">
          <tpl hier="6" item="7"/>
          <tpl hier="10" item="1"/>
          <tpl fld="8" item="3"/>
          <tpl hier="30" item="9"/>
          <tpl fld="3" item="2"/>
        </tpls>
      </m>
      <n v="12" in="0">
        <tpls c="5">
          <tpl hier="6" item="7"/>
          <tpl hier="10" item="1"/>
          <tpl fld="7" item="0"/>
          <tpl hier="30" item="9"/>
          <tpl fld="3" item="2"/>
        </tpls>
      </n>
      <n v="5" in="0">
        <tpls c="5">
          <tpl hier="6" item="7"/>
          <tpl fld="6" item="3"/>
          <tpl hier="10" item="1"/>
          <tpl hier="30" item="9"/>
          <tpl fld="3" item="1"/>
        </tpls>
      </n>
      <n v="37" in="0">
        <tpls c="5">
          <tpl hier="6" item="7"/>
          <tpl hier="10" item="1"/>
          <tpl hier="23" item="4294967295"/>
          <tpl hier="30" item="9"/>
          <tpl fld="3" item="2"/>
        </tpls>
      </n>
      <n v="1" in="0">
        <tpls c="5">
          <tpl hier="6" item="7"/>
          <tpl fld="6" item="5"/>
          <tpl hier="10" item="1"/>
          <tpl hier="30" item="9"/>
          <tpl fld="3" item="1"/>
        </tpls>
      </n>
      <m in="0">
        <tpls c="5">
          <tpl hier="6" item="7"/>
          <tpl hier="10" item="1"/>
          <tpl fld="8" item="1"/>
          <tpl hier="30" item="9"/>
          <tpl fld="3" item="1"/>
        </tpls>
      </m>
      <n v="37" in="0">
        <tpls c="5">
          <tpl hier="6" item="7"/>
          <tpl hier="10" item="1"/>
          <tpl fld="8" item="2"/>
          <tpl hier="30" item="9"/>
          <tpl fld="3" item="2"/>
        </tpls>
      </n>
      <n v="42" in="0">
        <tpls c="5">
          <tpl hier="6" item="7"/>
          <tpl hier="10" item="1"/>
          <tpl fld="8" item="2"/>
          <tpl hier="30" item="9"/>
          <tpl fld="3" item="1"/>
        </tpls>
      </n>
      <n v="6" in="0">
        <tpls c="5">
          <tpl hier="6" item="7"/>
          <tpl fld="6" item="4"/>
          <tpl hier="10" item="1"/>
          <tpl hier="30" item="9"/>
          <tpl fld="3" item="1"/>
        </tpls>
      </n>
      <n v="37" in="0">
        <tpls c="5">
          <tpl hier="6" item="7"/>
          <tpl hier="7" item="4294967295"/>
          <tpl hier="10" item="1"/>
          <tpl hier="30" item="9"/>
          <tpl fld="3" item="2"/>
        </tpls>
      </n>
      <n v="11" in="0">
        <tpls c="4">
          <tpl hier="6" item="7"/>
          <tpl hier="10" item="1"/>
          <tpl hier="30" item="9"/>
          <tpl fld="3" item="12"/>
        </tpls>
      </n>
      <m in="0">
        <tpls c="5">
          <tpl hier="6" item="7"/>
          <tpl hier="10" item="1"/>
          <tpl fld="8" item="1"/>
          <tpl hier="30" item="9"/>
          <tpl fld="3" item="2"/>
        </tpls>
      </m>
      <n v="9" in="0">
        <tpls c="5">
          <tpl hier="6" item="7"/>
          <tpl hier="10" item="1"/>
          <tpl fld="7" item="3"/>
          <tpl hier="30" item="9"/>
          <tpl fld="3" item="2"/>
        </tpls>
      </n>
      <n v="42" in="0">
        <tpls c="5">
          <tpl hier="6" item="7"/>
          <tpl hier="7" item="4294967295"/>
          <tpl hier="10" item="1"/>
          <tpl hier="30" item="9"/>
          <tpl fld="3" item="1"/>
        </tpls>
      </n>
      <n v="6" in="0">
        <tpls c="5">
          <tpl hier="6" item="7"/>
          <tpl fld="6" item="5"/>
          <tpl hier="10" item="1"/>
          <tpl hier="30" item="9"/>
          <tpl fld="3" item="2"/>
        </tpls>
      </n>
      <n v="42" in="0">
        <tpls c="5">
          <tpl hier="6" item="7"/>
          <tpl hier="10" item="1"/>
          <tpl hier="23" item="4294967295"/>
          <tpl hier="30" item="9"/>
          <tpl fld="3" item="1"/>
        </tpls>
      </n>
      <m in="0">
        <tpls c="5">
          <tpl hier="6" item="7"/>
          <tpl hier="10" item="1"/>
          <tpl fld="8" item="3"/>
          <tpl hier="30" item="9"/>
          <tpl fld="3" item="1"/>
        </tpls>
      </m>
      <n v="8" in="0">
        <tpls c="5">
          <tpl hier="6" item="7"/>
          <tpl hier="10" item="1"/>
          <tpl fld="7" item="2"/>
          <tpl hier="30" item="9"/>
          <tpl fld="3" item="2"/>
        </tpls>
      </n>
      <n v="9" in="0">
        <tpls c="5">
          <tpl hier="6" item="7"/>
          <tpl hier="10" item="1"/>
          <tpl fld="7" item="0"/>
          <tpl hier="30" item="9"/>
          <tpl fld="3" item="1"/>
        </tpls>
      </n>
      <n v="79" in="0">
        <tpls c="4">
          <tpl hier="6" item="7"/>
          <tpl hier="10" item="1"/>
          <tpl hier="30" item="9"/>
          <tpl fld="3" item="0"/>
        </tpls>
      </n>
      <n v="0.13924050632911392" in="1">
        <tpls c="4">
          <tpl hier="6" item="7"/>
          <tpl hier="10" item="1"/>
          <tpl hier="30" item="9"/>
          <tpl fld="3" item="4"/>
        </tpls>
      </n>
      <n v="37" in="0">
        <tpls c="5">
          <tpl hier="4" item="4294967295"/>
          <tpl hier="6" item="7"/>
          <tpl hier="10" item="1"/>
          <tpl hier="30" item="9"/>
          <tpl fld="3" item="2"/>
        </tpls>
      </n>
      <n v="42" in="0">
        <tpls c="5">
          <tpl hier="4" item="4294967295"/>
          <tpl hier="6" item="7"/>
          <tpl hier="10" item="1"/>
          <tpl hier="30" item="9"/>
          <tpl fld="3" item="1"/>
        </tpls>
      </n>
      <n v="14" in="0">
        <tpls c="5">
          <tpl hier="6" item="7"/>
          <tpl hier="10" item="1"/>
          <tpl fld="7" item="3"/>
          <tpl hier="30" item="9"/>
          <tpl fld="3" item="1"/>
        </tpls>
      </n>
      <n v="65200" in="0">
        <tpls c="4">
          <tpl hier="6" item="7"/>
          <tpl hier="10" item="1"/>
          <tpl hier="30" item="10"/>
          <tpl fld="3" item="3"/>
        </tpls>
      </n>
      <n v="25000" in="0">
        <tpls c="4">
          <tpl hier="6" item="7"/>
          <tpl hier="10" item="1"/>
          <tpl hier="30" item="10"/>
          <tpl fld="3" item="5"/>
        </tpls>
      </n>
      <n v="65200" in="0">
        <tpls c="4">
          <tpl hier="6" item="7"/>
          <tpl hier="10" item="1"/>
          <tpl hier="30" item="10"/>
          <tpl fld="3" item="6"/>
        </tpls>
      </n>
      <n v="2" in="0">
        <tpls c="4">
          <tpl hier="6" item="7"/>
          <tpl hier="10" item="1"/>
          <tpl hier="30" item="10"/>
          <tpl fld="3" item="7"/>
        </tpls>
      </n>
      <n v="65200" in="0">
        <tpls c="4">
          <tpl hier="6" item="7"/>
          <tpl hier="10" item="1"/>
          <tpl hier="30" item="10"/>
          <tpl fld="3" item="8"/>
        </tpls>
      </n>
      <m in="0">
        <tpls c="4">
          <tpl hier="6" item="7"/>
          <tpl hier="10" item="1"/>
          <tpl hier="30" item="10"/>
          <tpl fld="3" item="9"/>
        </tpls>
      </m>
      <n v="3000" in="0">
        <tpls c="4">
          <tpl hier="6" item="7"/>
          <tpl hier="10" item="1"/>
          <tpl hier="30" item="10"/>
          <tpl fld="3" item="10"/>
        </tpls>
      </n>
      <n v="65200" in="0">
        <tpls c="4">
          <tpl hier="6" item="7"/>
          <tpl hier="10" item="1"/>
          <tpl hier="30" item="10"/>
          <tpl fld="3" item="11"/>
        </tpls>
      </n>
      <n v="84" in="0">
        <tpls c="5">
          <tpl hier="1" item="4294967295"/>
          <tpl hier="6" item="7"/>
          <tpl hier="10" item="1"/>
          <tpl hier="30" item="10"/>
          <tpl fld="3" item="0"/>
        </tpls>
      </n>
      <n v="4" in="0">
        <tpls c="5">
          <tpl fld="2" item="6"/>
          <tpl hier="6" item="7"/>
          <tpl hier="10" item="1"/>
          <tpl hier="30" item="10"/>
          <tpl fld="3" item="2"/>
        </tpls>
      </n>
      <n v="8" in="0">
        <tpls c="5">
          <tpl fld="2" item="1"/>
          <tpl hier="6" item="7"/>
          <tpl hier="10" item="1"/>
          <tpl hier="30" item="10"/>
          <tpl fld="3" item="2"/>
        </tpls>
      </n>
      <n v="9" in="0">
        <tpls c="5">
          <tpl fld="2" item="4"/>
          <tpl hier="6" item="7"/>
          <tpl hier="10" item="1"/>
          <tpl hier="30" item="10"/>
          <tpl fld="3" item="2"/>
        </tpls>
      </n>
      <n v="44" in="0">
        <tpls c="5">
          <tpl fld="5" item="1"/>
          <tpl hier="6" item="7"/>
          <tpl hier="10" item="1"/>
          <tpl hier="30" item="10"/>
          <tpl fld="3" item="0"/>
        </tpls>
      </n>
      <n v="6" in="0">
        <tpls c="5">
          <tpl hier="6" item="7"/>
          <tpl fld="6" item="0"/>
          <tpl hier="10" item="1"/>
          <tpl hier="30" item="10"/>
          <tpl fld="3" item="1"/>
        </tpls>
      </n>
      <n v="4" in="0">
        <tpls c="5">
          <tpl fld="2" item="2"/>
          <tpl hier="6" item="7"/>
          <tpl hier="10" item="1"/>
          <tpl hier="30" item="10"/>
          <tpl fld="3" item="1"/>
        </tpls>
      </n>
      <n v="5" in="0">
        <tpls c="5">
          <tpl fld="2" item="4"/>
          <tpl hier="6" item="7"/>
          <tpl hier="10" item="1"/>
          <tpl hier="30" item="10"/>
          <tpl fld="3" item="1"/>
        </tpls>
      </n>
      <n v="5" in="0">
        <tpls c="5">
          <tpl fld="2" item="3"/>
          <tpl hier="6" item="7"/>
          <tpl hier="10" item="1"/>
          <tpl hier="30" item="10"/>
          <tpl fld="3" item="2"/>
        </tpls>
      </n>
      <n v="40" in="0">
        <tpls c="5">
          <tpl fld="5" item="0"/>
          <tpl hier="6" item="7"/>
          <tpl hier="10" item="1"/>
          <tpl hier="30" item="10"/>
          <tpl fld="3" item="0"/>
        </tpls>
      </n>
      <n v="8" in="0">
        <tpls c="5">
          <tpl fld="2" item="1"/>
          <tpl hier="6" item="7"/>
          <tpl hier="10" item="1"/>
          <tpl hier="30" item="10"/>
          <tpl fld="3" item="1"/>
        </tpls>
      </n>
      <n v="4" in="0">
        <tpls c="5">
          <tpl fld="2" item="5"/>
          <tpl hier="6" item="7"/>
          <tpl hier="10" item="1"/>
          <tpl hier="30" item="10"/>
          <tpl fld="3" item="2"/>
        </tpls>
      </n>
      <n v="40" in="0">
        <tpls c="5">
          <tpl hier="6" item="7"/>
          <tpl hier="10" item="1"/>
          <tpl hier="25" item="4294967295"/>
          <tpl hier="30" item="10"/>
          <tpl fld="3" item="2"/>
        </tpls>
      </n>
      <n v="8" in="0">
        <tpls c="5">
          <tpl fld="2" item="5"/>
          <tpl hier="6" item="7"/>
          <tpl hier="10" item="1"/>
          <tpl hier="30" item="10"/>
          <tpl fld="3" item="1"/>
        </tpls>
      </n>
      <n v="5" in="0">
        <tpls c="5">
          <tpl hier="6" item="7"/>
          <tpl fld="6" item="1"/>
          <tpl hier="10" item="1"/>
          <tpl hier="30" item="10"/>
          <tpl fld="3" item="1"/>
        </tpls>
      </n>
      <n v="44" in="0">
        <tpls c="5">
          <tpl hier="6" item="7"/>
          <tpl hier="10" item="1"/>
          <tpl hier="25" item="4294967295"/>
          <tpl hier="30" item="10"/>
          <tpl fld="3" item="1"/>
        </tpls>
      </n>
      <n v="9" in="0">
        <tpls c="5">
          <tpl hier="6" item="7"/>
          <tpl hier="10" item="1"/>
          <tpl fld="7" item="1"/>
          <tpl hier="30" item="10"/>
          <tpl fld="3" item="1"/>
        </tpls>
      </n>
      <n v="7" in="0">
        <tpls c="5">
          <tpl fld="2" item="2"/>
          <tpl hier="6" item="7"/>
          <tpl hier="10" item="1"/>
          <tpl hier="30" item="10"/>
          <tpl fld="3" item="2"/>
        </tpls>
      </n>
      <n v="7" in="0">
        <tpls c="5">
          <tpl hier="6" item="7"/>
          <tpl fld="6" item="3"/>
          <tpl hier="10" item="1"/>
          <tpl hier="30" item="10"/>
          <tpl fld="3" item="2"/>
        </tpls>
      </n>
      <n v="12" in="0">
        <tpls c="5">
          <tpl hier="6" item="7"/>
          <tpl hier="10" item="1"/>
          <tpl fld="7" item="2"/>
          <tpl hier="30" item="10"/>
          <tpl fld="3" item="1"/>
        </tpls>
      </n>
      <n v="8" in="0">
        <tpls c="5">
          <tpl hier="6" item="7"/>
          <tpl fld="6" item="2"/>
          <tpl hier="10" item="1"/>
          <tpl hier="30" item="10"/>
          <tpl fld="3" item="2"/>
        </tpls>
      </n>
      <n v="9" in="0">
        <tpls c="5">
          <tpl hier="6" item="7"/>
          <tpl hier="10" item="1"/>
          <tpl fld="7" item="1"/>
          <tpl hier="30" item="10"/>
          <tpl fld="3" item="2"/>
        </tpls>
      </n>
      <n v="6" in="0">
        <tpls c="5">
          <tpl fld="2" item="3"/>
          <tpl hier="6" item="7"/>
          <tpl hier="10" item="1"/>
          <tpl hier="30" item="10"/>
          <tpl fld="3" item="1"/>
        </tpls>
      </n>
      <n v="5" in="0">
        <tpls c="5">
          <tpl hier="6" item="7"/>
          <tpl fld="6" item="4"/>
          <tpl hier="10" item="1"/>
          <tpl hier="30" item="10"/>
          <tpl fld="3" item="2"/>
        </tpls>
      </n>
      <n v="3" in="0">
        <tpls c="5">
          <tpl hier="6" item="7"/>
          <tpl fld="6" item="0"/>
          <tpl hier="10" item="1"/>
          <tpl hier="30" item="10"/>
          <tpl fld="3" item="2"/>
        </tpls>
      </n>
      <n v="9" in="0">
        <tpls c="5">
          <tpl hier="6" item="7"/>
          <tpl fld="6" item="1"/>
          <tpl hier="10" item="1"/>
          <tpl hier="30" item="10"/>
          <tpl fld="3" item="2"/>
        </tpls>
      </n>
      <n v="4" in="0">
        <tpls c="5">
          <tpl hier="6" item="7"/>
          <tpl fld="6" item="6"/>
          <tpl hier="10" item="1"/>
          <tpl hier="30" item="10"/>
          <tpl fld="3" item="2"/>
        </tpls>
      </n>
      <n v="8" in="0">
        <tpls c="5">
          <tpl hier="6" item="7"/>
          <tpl fld="6" item="2"/>
          <tpl hier="10" item="1"/>
          <tpl hier="30" item="10"/>
          <tpl fld="3" item="1"/>
        </tpls>
      </n>
      <n v="7" in="0">
        <tpls c="5">
          <tpl fld="2" item="6"/>
          <tpl hier="6" item="7"/>
          <tpl hier="10" item="1"/>
          <tpl hier="30" item="10"/>
          <tpl fld="3" item="1"/>
        </tpls>
      </n>
      <n v="3" in="0">
        <tpls c="5">
          <tpl fld="2" item="0"/>
          <tpl hier="6" item="7"/>
          <tpl hier="10" item="1"/>
          <tpl hier="30" item="10"/>
          <tpl fld="3" item="2"/>
        </tpls>
      </n>
      <n v="6" in="0">
        <tpls c="5">
          <tpl fld="2" item="0"/>
          <tpl hier="6" item="7"/>
          <tpl hier="10" item="1"/>
          <tpl hier="30" item="10"/>
          <tpl fld="3" item="1"/>
        </tpls>
      </n>
      <n v="8" in="0">
        <tpls c="5">
          <tpl hier="6" item="7"/>
          <tpl fld="6" item="6"/>
          <tpl hier="10" item="1"/>
          <tpl hier="30" item="10"/>
          <tpl fld="3" item="1"/>
        </tpls>
      </n>
      <m in="0">
        <tpls c="5">
          <tpl hier="6" item="7"/>
          <tpl hier="10" item="1"/>
          <tpl fld="8" item="0"/>
          <tpl hier="30" item="10"/>
          <tpl fld="3" item="2"/>
        </tpls>
      </m>
      <m in="0">
        <tpls c="5">
          <tpl hier="6" item="7"/>
          <tpl hier="10" item="1"/>
          <tpl fld="8" item="0"/>
          <tpl hier="30" item="10"/>
          <tpl fld="3" item="1"/>
        </tpls>
      </m>
      <m in="0">
        <tpls c="5">
          <tpl hier="6" item="7"/>
          <tpl hier="10" item="1"/>
          <tpl fld="8" item="3"/>
          <tpl hier="30" item="10"/>
          <tpl fld="3" item="2"/>
        </tpls>
      </m>
      <n v="17" in="0">
        <tpls c="5">
          <tpl hier="6" item="7"/>
          <tpl hier="10" item="1"/>
          <tpl fld="7" item="0"/>
          <tpl hier="30" item="10"/>
          <tpl fld="3" item="2"/>
        </tpls>
      </n>
      <n v="4" in="0">
        <tpls c="5">
          <tpl hier="6" item="7"/>
          <tpl fld="6" item="3"/>
          <tpl hier="10" item="1"/>
          <tpl hier="30" item="10"/>
          <tpl fld="3" item="1"/>
        </tpls>
      </n>
      <n v="40" in="0">
        <tpls c="5">
          <tpl hier="6" item="7"/>
          <tpl hier="10" item="1"/>
          <tpl hier="23" item="4294967295"/>
          <tpl hier="30" item="10"/>
          <tpl fld="3" item="2"/>
        </tpls>
      </n>
      <n v="7" in="0">
        <tpls c="5">
          <tpl hier="6" item="7"/>
          <tpl fld="6" item="5"/>
          <tpl hier="10" item="1"/>
          <tpl hier="30" item="10"/>
          <tpl fld="3" item="1"/>
        </tpls>
      </n>
      <n v="44" in="0">
        <tpls c="5">
          <tpl hier="6" item="7"/>
          <tpl hier="10" item="1"/>
          <tpl fld="8" item="1"/>
          <tpl hier="30" item="10"/>
          <tpl fld="3" item="1"/>
        </tpls>
      </n>
      <m in="0">
        <tpls c="5">
          <tpl hier="6" item="7"/>
          <tpl hier="10" item="1"/>
          <tpl fld="8" item="2"/>
          <tpl hier="30" item="10"/>
          <tpl fld="3" item="2"/>
        </tpls>
      </m>
      <m in="0">
        <tpls c="5">
          <tpl hier="6" item="7"/>
          <tpl hier="10" item="1"/>
          <tpl fld="8" item="2"/>
          <tpl hier="30" item="10"/>
          <tpl fld="3" item="1"/>
        </tpls>
      </m>
      <n v="6" in="0">
        <tpls c="5">
          <tpl hier="6" item="7"/>
          <tpl fld="6" item="4"/>
          <tpl hier="10" item="1"/>
          <tpl hier="30" item="10"/>
          <tpl fld="3" item="1"/>
        </tpls>
      </n>
      <n v="40" in="0">
        <tpls c="5">
          <tpl hier="6" item="7"/>
          <tpl hier="7" item="4294967295"/>
          <tpl hier="10" item="1"/>
          <tpl hier="30" item="10"/>
          <tpl fld="3" item="2"/>
        </tpls>
      </n>
      <n v="7" in="0">
        <tpls c="4">
          <tpl hier="6" item="7"/>
          <tpl hier="10" item="1"/>
          <tpl hier="30" item="10"/>
          <tpl fld="3" item="12"/>
        </tpls>
      </n>
      <n v="40" in="0">
        <tpls c="5">
          <tpl hier="6" item="7"/>
          <tpl hier="10" item="1"/>
          <tpl fld="8" item="1"/>
          <tpl hier="30" item="10"/>
          <tpl fld="3" item="2"/>
        </tpls>
      </n>
      <n v="9" in="0">
        <tpls c="5">
          <tpl hier="6" item="7"/>
          <tpl hier="10" item="1"/>
          <tpl fld="7" item="3"/>
          <tpl hier="30" item="10"/>
          <tpl fld="3" item="2"/>
        </tpls>
      </n>
      <n v="44" in="0">
        <tpls c="5">
          <tpl hier="6" item="7"/>
          <tpl hier="7" item="4294967295"/>
          <tpl hier="10" item="1"/>
          <tpl hier="30" item="10"/>
          <tpl fld="3" item="1"/>
        </tpls>
      </n>
      <n v="4" in="0">
        <tpls c="5">
          <tpl hier="6" item="7"/>
          <tpl fld="6" item="5"/>
          <tpl hier="10" item="1"/>
          <tpl hier="30" item="10"/>
          <tpl fld="3" item="2"/>
        </tpls>
      </n>
      <n v="44" in="0">
        <tpls c="5">
          <tpl hier="6" item="7"/>
          <tpl hier="10" item="1"/>
          <tpl hier="23" item="4294967295"/>
          <tpl hier="30" item="10"/>
          <tpl fld="3" item="1"/>
        </tpls>
      </n>
      <m in="0">
        <tpls c="5">
          <tpl hier="6" item="7"/>
          <tpl hier="10" item="1"/>
          <tpl fld="8" item="3"/>
          <tpl hier="30" item="10"/>
          <tpl fld="3" item="1"/>
        </tpls>
      </m>
      <n v="5" in="0">
        <tpls c="5">
          <tpl hier="6" item="7"/>
          <tpl hier="10" item="1"/>
          <tpl fld="7" item="2"/>
          <tpl hier="30" item="10"/>
          <tpl fld="3" item="2"/>
        </tpls>
      </n>
      <n v="11" in="0">
        <tpls c="5">
          <tpl hier="6" item="7"/>
          <tpl hier="10" item="1"/>
          <tpl fld="7" item="0"/>
          <tpl hier="30" item="10"/>
          <tpl fld="3" item="1"/>
        </tpls>
      </n>
      <n v="84" in="0">
        <tpls c="4">
          <tpl hier="6" item="7"/>
          <tpl hier="10" item="1"/>
          <tpl hier="30" item="10"/>
          <tpl fld="3" item="0"/>
        </tpls>
      </n>
      <n v="8.3333333333333329E-2" in="1">
        <tpls c="4">
          <tpl hier="6" item="7"/>
          <tpl hier="10" item="1"/>
          <tpl hier="30" item="10"/>
          <tpl fld="3" item="4"/>
        </tpls>
      </n>
      <n v="40" in="0">
        <tpls c="5">
          <tpl hier="4" item="4294967295"/>
          <tpl hier="6" item="7"/>
          <tpl hier="10" item="1"/>
          <tpl hier="30" item="10"/>
          <tpl fld="3" item="2"/>
        </tpls>
      </n>
      <n v="44" in="0">
        <tpls c="5">
          <tpl hier="4" item="4294967295"/>
          <tpl hier="6" item="7"/>
          <tpl hier="10" item="1"/>
          <tpl hier="30" item="10"/>
          <tpl fld="3" item="1"/>
        </tpls>
      </n>
      <n v="12" in="0">
        <tpls c="5">
          <tpl hier="6" item="7"/>
          <tpl hier="10" item="1"/>
          <tpl fld="7" item="3"/>
          <tpl hier="30" item="10"/>
          <tpl fld="3" item="1"/>
        </tpls>
      </n>
      <n v="66400" in="0">
        <tpls c="4">
          <tpl hier="6" item="7"/>
          <tpl hier="10" item="1"/>
          <tpl hier="30" item="11"/>
          <tpl fld="3" item="3"/>
        </tpls>
      </n>
      <n v="26000" in="0">
        <tpls c="4">
          <tpl hier="6" item="7"/>
          <tpl hier="10" item="1"/>
          <tpl hier="30" item="11"/>
          <tpl fld="3" item="5"/>
        </tpls>
      </n>
      <n v="66400" in="0">
        <tpls c="4">
          <tpl hier="6" item="7"/>
          <tpl hier="10" item="1"/>
          <tpl hier="30" item="11"/>
          <tpl fld="3" item="6"/>
        </tpls>
      </n>
      <n v="1" in="0">
        <tpls c="4">
          <tpl hier="6" item="7"/>
          <tpl hier="10" item="1"/>
          <tpl hier="30" item="11"/>
          <tpl fld="3" item="7"/>
        </tpls>
      </n>
      <n v="66400" in="0">
        <tpls c="4">
          <tpl hier="6" item="7"/>
          <tpl hier="10" item="1"/>
          <tpl hier="30" item="11"/>
          <tpl fld="3" item="8"/>
        </tpls>
      </n>
      <n v="1" in="0">
        <tpls c="4">
          <tpl hier="6" item="7"/>
          <tpl hier="10" item="1"/>
          <tpl hier="30" item="11"/>
          <tpl fld="3" item="9"/>
        </tpls>
      </n>
      <n v="2500" in="0">
        <tpls c="4">
          <tpl hier="6" item="7"/>
          <tpl hier="10" item="1"/>
          <tpl hier="30" item="11"/>
          <tpl fld="3" item="10"/>
        </tpls>
      </n>
      <n v="66400" in="0">
        <tpls c="4">
          <tpl hier="6" item="7"/>
          <tpl hier="10" item="1"/>
          <tpl hier="30" item="11"/>
          <tpl fld="3" item="11"/>
        </tpls>
      </n>
      <n v="79" in="0">
        <tpls c="5">
          <tpl hier="1" item="4294967295"/>
          <tpl hier="6" item="7"/>
          <tpl hier="10" item="1"/>
          <tpl hier="30" item="11"/>
          <tpl fld="3" item="0"/>
        </tpls>
      </n>
      <n v="5" in="0">
        <tpls c="5">
          <tpl fld="2" item="6"/>
          <tpl hier="6" item="7"/>
          <tpl hier="10" item="1"/>
          <tpl hier="30" item="11"/>
          <tpl fld="3" item="2"/>
        </tpls>
      </n>
      <n v="7" in="0">
        <tpls c="5">
          <tpl fld="2" item="1"/>
          <tpl hier="6" item="7"/>
          <tpl hier="10" item="1"/>
          <tpl hier="30" item="11"/>
          <tpl fld="3" item="2"/>
        </tpls>
      </n>
      <n v="4" in="0">
        <tpls c="5">
          <tpl fld="2" item="4"/>
          <tpl hier="6" item="7"/>
          <tpl hier="10" item="1"/>
          <tpl hier="30" item="11"/>
          <tpl fld="3" item="2"/>
        </tpls>
      </n>
      <n v="43" in="0">
        <tpls c="5">
          <tpl fld="5" item="1"/>
          <tpl hier="6" item="7"/>
          <tpl hier="10" item="1"/>
          <tpl hier="30" item="11"/>
          <tpl fld="3" item="0"/>
        </tpls>
      </n>
      <n v="5" in="0">
        <tpls c="5">
          <tpl hier="6" item="7"/>
          <tpl fld="6" item="0"/>
          <tpl hier="10" item="1"/>
          <tpl hier="30" item="11"/>
          <tpl fld="3" item="1"/>
        </tpls>
      </n>
      <n v="7" in="0">
        <tpls c="5">
          <tpl fld="2" item="2"/>
          <tpl hier="6" item="7"/>
          <tpl hier="10" item="1"/>
          <tpl hier="30" item="11"/>
          <tpl fld="3" item="1"/>
        </tpls>
      </n>
      <n v="7" in="0">
        <tpls c="5">
          <tpl fld="2" item="4"/>
          <tpl hier="6" item="7"/>
          <tpl hier="10" item="1"/>
          <tpl hier="30" item="11"/>
          <tpl fld="3" item="1"/>
        </tpls>
      </n>
      <n v="6" in="0">
        <tpls c="5">
          <tpl fld="2" item="3"/>
          <tpl hier="6" item="7"/>
          <tpl hier="10" item="1"/>
          <tpl hier="30" item="11"/>
          <tpl fld="3" item="2"/>
        </tpls>
      </n>
      <n v="36" in="0">
        <tpls c="5">
          <tpl fld="5" item="0"/>
          <tpl hier="6" item="7"/>
          <tpl hier="10" item="1"/>
          <tpl hier="30" item="11"/>
          <tpl fld="3" item="0"/>
        </tpls>
      </n>
      <n v="6" in="0">
        <tpls c="5">
          <tpl fld="2" item="1"/>
          <tpl hier="6" item="7"/>
          <tpl hier="10" item="1"/>
          <tpl hier="30" item="11"/>
          <tpl fld="3" item="1"/>
        </tpls>
      </n>
      <n v="6" in="0">
        <tpls c="5">
          <tpl fld="2" item="5"/>
          <tpl hier="6" item="7"/>
          <tpl hier="10" item="1"/>
          <tpl hier="30" item="11"/>
          <tpl fld="3" item="2"/>
        </tpls>
      </n>
      <n v="36" in="0">
        <tpls c="5">
          <tpl hier="6" item="7"/>
          <tpl hier="10" item="1"/>
          <tpl hier="25" item="4294967295"/>
          <tpl hier="30" item="11"/>
          <tpl fld="3" item="2"/>
        </tpls>
      </n>
      <n v="6" in="0">
        <tpls c="5">
          <tpl fld="2" item="5"/>
          <tpl hier="6" item="7"/>
          <tpl hier="10" item="1"/>
          <tpl hier="30" item="11"/>
          <tpl fld="3" item="1"/>
        </tpls>
      </n>
      <n v="7" in="0">
        <tpls c="5">
          <tpl hier="6" item="7"/>
          <tpl fld="6" item="1"/>
          <tpl hier="10" item="1"/>
          <tpl hier="30" item="11"/>
          <tpl fld="3" item="1"/>
        </tpls>
      </n>
      <n v="43" in="0">
        <tpls c="5">
          <tpl hier="6" item="7"/>
          <tpl hier="10" item="1"/>
          <tpl hier="25" item="4294967295"/>
          <tpl hier="30" item="11"/>
          <tpl fld="3" item="1"/>
        </tpls>
      </n>
      <n v="17" in="0">
        <tpls c="5">
          <tpl hier="6" item="7"/>
          <tpl hier="10" item="1"/>
          <tpl fld="7" item="1"/>
          <tpl hier="30" item="11"/>
          <tpl fld="3" item="1"/>
        </tpls>
      </n>
      <n v="4" in="0">
        <tpls c="5">
          <tpl fld="2" item="2"/>
          <tpl hier="6" item="7"/>
          <tpl hier="10" item="1"/>
          <tpl hier="30" item="11"/>
          <tpl fld="3" item="2"/>
        </tpls>
      </n>
      <n v="4" in="0">
        <tpls c="5">
          <tpl hier="6" item="7"/>
          <tpl fld="6" item="3"/>
          <tpl hier="10" item="1"/>
          <tpl hier="30" item="11"/>
          <tpl fld="3" item="2"/>
        </tpls>
      </n>
      <n v="9" in="0">
        <tpls c="5">
          <tpl hier="6" item="7"/>
          <tpl hier="10" item="1"/>
          <tpl fld="7" item="2"/>
          <tpl hier="30" item="11"/>
          <tpl fld="3" item="1"/>
        </tpls>
      </n>
      <n v="7" in="0">
        <tpls c="5">
          <tpl hier="6" item="7"/>
          <tpl fld="6" item="2"/>
          <tpl hier="10" item="1"/>
          <tpl hier="30" item="11"/>
          <tpl fld="3" item="2"/>
        </tpls>
      </n>
      <n v="8" in="0">
        <tpls c="5">
          <tpl hier="6" item="7"/>
          <tpl hier="10" item="1"/>
          <tpl fld="7" item="1"/>
          <tpl hier="30" item="11"/>
          <tpl fld="3" item="2"/>
        </tpls>
      </n>
      <n v="1" in="0">
        <tpls c="5">
          <tpl fld="2" item="3"/>
          <tpl hier="6" item="7"/>
          <tpl hier="10" item="1"/>
          <tpl hier="30" item="11"/>
          <tpl fld="3" item="1"/>
        </tpls>
      </n>
      <n v="6" in="0">
        <tpls c="5">
          <tpl hier="6" item="7"/>
          <tpl fld="6" item="4"/>
          <tpl hier="10" item="1"/>
          <tpl hier="30" item="11"/>
          <tpl fld="3" item="2"/>
        </tpls>
      </n>
      <n v="4" in="0">
        <tpls c="5">
          <tpl hier="6" item="7"/>
          <tpl fld="6" item="0"/>
          <tpl hier="10" item="1"/>
          <tpl hier="30" item="11"/>
          <tpl fld="3" item="2"/>
        </tpls>
      </n>
      <n v="4" in="0">
        <tpls c="5">
          <tpl hier="6" item="7"/>
          <tpl fld="6" item="1"/>
          <tpl hier="10" item="1"/>
          <tpl hier="30" item="11"/>
          <tpl fld="3" item="2"/>
        </tpls>
      </n>
      <n v="6" in="0">
        <tpls c="5">
          <tpl hier="6" item="7"/>
          <tpl fld="6" item="6"/>
          <tpl hier="10" item="1"/>
          <tpl hier="30" item="11"/>
          <tpl fld="3" item="2"/>
        </tpls>
      </n>
      <n v="6" in="0">
        <tpls c="5">
          <tpl hier="6" item="7"/>
          <tpl fld="6" item="2"/>
          <tpl hier="10" item="1"/>
          <tpl hier="30" item="11"/>
          <tpl fld="3" item="1"/>
        </tpls>
      </n>
      <n v="11" in="0">
        <tpls c="5">
          <tpl fld="2" item="6"/>
          <tpl hier="6" item="7"/>
          <tpl hier="10" item="1"/>
          <tpl hier="30" item="11"/>
          <tpl fld="3" item="1"/>
        </tpls>
      </n>
      <n v="4" in="0">
        <tpls c="5">
          <tpl fld="2" item="0"/>
          <tpl hier="6" item="7"/>
          <tpl hier="10" item="1"/>
          <tpl hier="30" item="11"/>
          <tpl fld="3" item="2"/>
        </tpls>
      </n>
      <n v="5" in="0">
        <tpls c="5">
          <tpl fld="2" item="0"/>
          <tpl hier="6" item="7"/>
          <tpl hier="10" item="1"/>
          <tpl hier="30" item="11"/>
          <tpl fld="3" item="1"/>
        </tpls>
      </n>
      <n v="6" in="0">
        <tpls c="5">
          <tpl hier="6" item="7"/>
          <tpl fld="6" item="6"/>
          <tpl hier="10" item="1"/>
          <tpl hier="30" item="11"/>
          <tpl fld="3" item="1"/>
        </tpls>
      </n>
      <m in="0">
        <tpls c="5">
          <tpl hier="6" item="7"/>
          <tpl hier="10" item="1"/>
          <tpl fld="8" item="0"/>
          <tpl hier="30" item="11"/>
          <tpl fld="3" item="2"/>
        </tpls>
      </m>
      <m in="0">
        <tpls c="5">
          <tpl hier="6" item="7"/>
          <tpl hier="10" item="1"/>
          <tpl fld="8" item="0"/>
          <tpl hier="30" item="11"/>
          <tpl fld="3" item="1"/>
        </tpls>
      </m>
      <n v="30" in="0">
        <tpls c="5">
          <tpl hier="6" item="7"/>
          <tpl hier="10" item="1"/>
          <tpl fld="8" item="3"/>
          <tpl hier="30" item="11"/>
          <tpl fld="3" item="2"/>
        </tpls>
      </n>
      <n v="12" in="0">
        <tpls c="5">
          <tpl hier="6" item="7"/>
          <tpl hier="10" item="1"/>
          <tpl fld="7" item="0"/>
          <tpl hier="30" item="11"/>
          <tpl fld="3" item="2"/>
        </tpls>
      </n>
      <n v="7" in="0">
        <tpls c="5">
          <tpl hier="6" item="7"/>
          <tpl fld="6" item="3"/>
          <tpl hier="10" item="1"/>
          <tpl hier="30" item="11"/>
          <tpl fld="3" item="1"/>
        </tpls>
      </n>
      <n v="36" in="0">
        <tpls c="5">
          <tpl hier="6" item="7"/>
          <tpl hier="10" item="1"/>
          <tpl hier="23" item="4294967295"/>
          <tpl hier="30" item="11"/>
          <tpl fld="3" item="2"/>
        </tpls>
      </n>
      <n v="11" in="0">
        <tpls c="5">
          <tpl hier="6" item="7"/>
          <tpl fld="6" item="5"/>
          <tpl hier="10" item="1"/>
          <tpl hier="30" item="11"/>
          <tpl fld="3" item="1"/>
        </tpls>
      </n>
      <m in="0">
        <tpls c="5">
          <tpl hier="6" item="7"/>
          <tpl hier="10" item="1"/>
          <tpl fld="8" item="1"/>
          <tpl hier="30" item="11"/>
          <tpl fld="3" item="1"/>
        </tpls>
      </m>
      <n v="6" in="0">
        <tpls c="5">
          <tpl hier="6" item="7"/>
          <tpl hier="10" item="1"/>
          <tpl fld="8" item="2"/>
          <tpl hier="30" item="11"/>
          <tpl fld="3" item="2"/>
        </tpls>
      </n>
      <n v="9" in="0">
        <tpls c="5">
          <tpl hier="6" item="7"/>
          <tpl hier="10" item="1"/>
          <tpl fld="8" item="2"/>
          <tpl hier="30" item="11"/>
          <tpl fld="3" item="1"/>
        </tpls>
      </n>
      <n v="1" in="0">
        <tpls c="5">
          <tpl hier="6" item="7"/>
          <tpl fld="6" item="4"/>
          <tpl hier="10" item="1"/>
          <tpl hier="30" item="11"/>
          <tpl fld="3" item="1"/>
        </tpls>
      </n>
      <n v="36" in="0">
        <tpls c="5">
          <tpl hier="6" item="7"/>
          <tpl hier="7" item="4294967295"/>
          <tpl hier="10" item="1"/>
          <tpl hier="30" item="11"/>
          <tpl fld="3" item="2"/>
        </tpls>
      </n>
      <n v="3" in="0">
        <tpls c="4">
          <tpl hier="6" item="7"/>
          <tpl hier="10" item="1"/>
          <tpl hier="30" item="11"/>
          <tpl fld="3" item="12"/>
        </tpls>
      </n>
      <m in="0">
        <tpls c="5">
          <tpl hier="6" item="7"/>
          <tpl hier="10" item="1"/>
          <tpl fld="8" item="1"/>
          <tpl hier="30" item="11"/>
          <tpl fld="3" item="2"/>
        </tpls>
      </m>
      <n v="4" in="0">
        <tpls c="5">
          <tpl hier="6" item="7"/>
          <tpl hier="10" item="1"/>
          <tpl fld="7" item="3"/>
          <tpl hier="30" item="11"/>
          <tpl fld="3" item="2"/>
        </tpls>
      </n>
      <n v="43" in="0">
        <tpls c="5">
          <tpl hier="6" item="7"/>
          <tpl hier="7" item="4294967295"/>
          <tpl hier="10" item="1"/>
          <tpl hier="30" item="11"/>
          <tpl fld="3" item="1"/>
        </tpls>
      </n>
      <n v="5" in="0">
        <tpls c="5">
          <tpl hier="6" item="7"/>
          <tpl fld="6" item="5"/>
          <tpl hier="10" item="1"/>
          <tpl hier="30" item="11"/>
          <tpl fld="3" item="2"/>
        </tpls>
      </n>
      <n v="43" in="0">
        <tpls c="5">
          <tpl hier="6" item="7"/>
          <tpl hier="10" item="1"/>
          <tpl hier="23" item="4294967295"/>
          <tpl hier="30" item="11"/>
          <tpl fld="3" item="1"/>
        </tpls>
      </n>
      <n v="34" in="0">
        <tpls c="5">
          <tpl hier="6" item="7"/>
          <tpl hier="10" item="1"/>
          <tpl fld="8" item="3"/>
          <tpl hier="30" item="11"/>
          <tpl fld="3" item="1"/>
        </tpls>
      </n>
      <n v="12" in="0">
        <tpls c="5">
          <tpl hier="6" item="7"/>
          <tpl hier="10" item="1"/>
          <tpl fld="7" item="2"/>
          <tpl hier="30" item="11"/>
          <tpl fld="3" item="2"/>
        </tpls>
      </n>
      <n v="10" in="0">
        <tpls c="5">
          <tpl hier="6" item="7"/>
          <tpl hier="10" item="1"/>
          <tpl fld="7" item="0"/>
          <tpl hier="30" item="11"/>
          <tpl fld="3" item="1"/>
        </tpls>
      </n>
      <n v="79" in="0">
        <tpls c="4">
          <tpl hier="6" item="7"/>
          <tpl hier="10" item="1"/>
          <tpl hier="30" item="11"/>
          <tpl fld="3" item="0"/>
        </tpls>
      </n>
      <n v="3.7974683544303799E-2" in="1">
        <tpls c="4">
          <tpl hier="6" item="7"/>
          <tpl hier="10" item="1"/>
          <tpl hier="30" item="11"/>
          <tpl fld="3" item="4"/>
        </tpls>
      </n>
      <n v="36" in="0">
        <tpls c="5">
          <tpl hier="4" item="4294967295"/>
          <tpl hier="6" item="7"/>
          <tpl hier="10" item="1"/>
          <tpl hier="30" item="11"/>
          <tpl fld="3" item="2"/>
        </tpls>
      </n>
      <n v="43" in="0">
        <tpls c="5">
          <tpl hier="4" item="4294967295"/>
          <tpl hier="6" item="7"/>
          <tpl hier="10" item="1"/>
          <tpl hier="30" item="11"/>
          <tpl fld="3" item="1"/>
        </tpls>
      </n>
      <n v="7" in="0">
        <tpls c="5">
          <tpl hier="6" item="7"/>
          <tpl hier="10" item="1"/>
          <tpl fld="7" item="3"/>
          <tpl hier="30" item="11"/>
          <tpl fld="3" item="1"/>
        </tpls>
      </n>
      <n v="52400" in="0">
        <tpls c="4">
          <tpl hier="6" item="7"/>
          <tpl hier="10" item="1"/>
          <tpl hier="30" item="12"/>
          <tpl fld="3" item="3"/>
        </tpls>
      </n>
      <n v="18500" in="0">
        <tpls c="4">
          <tpl hier="6" item="7"/>
          <tpl hier="10" item="1"/>
          <tpl hier="30" item="12"/>
          <tpl fld="3" item="5"/>
        </tpls>
      </n>
      <n v="52400" in="0">
        <tpls c="4">
          <tpl hier="6" item="7"/>
          <tpl hier="10" item="1"/>
          <tpl hier="30" item="12"/>
          <tpl fld="3" item="6"/>
        </tpls>
      </n>
      <n v="1" in="0">
        <tpls c="4">
          <tpl hier="6" item="7"/>
          <tpl hier="10" item="1"/>
          <tpl hier="30" item="12"/>
          <tpl fld="3" item="7"/>
        </tpls>
      </n>
      <n v="52400" in="0">
        <tpls c="4">
          <tpl hier="6" item="7"/>
          <tpl hier="10" item="1"/>
          <tpl hier="30" item="12"/>
          <tpl fld="3" item="8"/>
        </tpls>
      </n>
      <m in="0">
        <tpls c="4">
          <tpl hier="6" item="7"/>
          <tpl hier="10" item="1"/>
          <tpl hier="30" item="12"/>
          <tpl fld="3" item="9"/>
        </tpls>
      </m>
      <n v="3500" in="0">
        <tpls c="4">
          <tpl hier="6" item="7"/>
          <tpl hier="10" item="1"/>
          <tpl hier="30" item="12"/>
          <tpl fld="3" item="10"/>
        </tpls>
      </n>
      <n v="52400" in="0">
        <tpls c="4">
          <tpl hier="6" item="7"/>
          <tpl hier="10" item="1"/>
          <tpl hier="30" item="12"/>
          <tpl fld="3" item="11"/>
        </tpls>
      </n>
      <n v="64" in="0">
        <tpls c="5">
          <tpl hier="1" item="4294967295"/>
          <tpl hier="6" item="7"/>
          <tpl hier="10" item="1"/>
          <tpl hier="30" item="12"/>
          <tpl fld="3" item="0"/>
        </tpls>
      </n>
      <n v="7" in="0">
        <tpls c="5">
          <tpl fld="2" item="6"/>
          <tpl hier="6" item="7"/>
          <tpl hier="10" item="1"/>
          <tpl hier="30" item="12"/>
          <tpl fld="3" item="2"/>
        </tpls>
      </n>
      <n v="4" in="0">
        <tpls c="5">
          <tpl fld="2" item="1"/>
          <tpl hier="6" item="7"/>
          <tpl hier="10" item="1"/>
          <tpl hier="30" item="12"/>
          <tpl fld="3" item="2"/>
        </tpls>
      </n>
      <n v="4" in="0">
        <tpls c="5">
          <tpl fld="2" item="4"/>
          <tpl hier="6" item="7"/>
          <tpl hier="10" item="1"/>
          <tpl hier="30" item="12"/>
          <tpl fld="3" item="2"/>
        </tpls>
      </n>
      <n v="28" in="0">
        <tpls c="5">
          <tpl fld="5" item="1"/>
          <tpl hier="6" item="7"/>
          <tpl hier="10" item="1"/>
          <tpl hier="30" item="12"/>
          <tpl fld="3" item="0"/>
        </tpls>
      </n>
      <n v="6" in="0">
        <tpls c="5">
          <tpl hier="6" item="7"/>
          <tpl fld="6" item="0"/>
          <tpl hier="10" item="1"/>
          <tpl hier="30" item="12"/>
          <tpl fld="3" item="1"/>
        </tpls>
      </n>
      <n v="3" in="0">
        <tpls c="5">
          <tpl fld="2" item="2"/>
          <tpl hier="6" item="7"/>
          <tpl hier="10" item="1"/>
          <tpl hier="30" item="12"/>
          <tpl fld="3" item="1"/>
        </tpls>
      </n>
      <n v="3" in="0">
        <tpls c="5">
          <tpl fld="2" item="4"/>
          <tpl hier="6" item="7"/>
          <tpl hier="10" item="1"/>
          <tpl hier="30" item="12"/>
          <tpl fld="3" item="1"/>
        </tpls>
      </n>
      <n v="3" in="0">
        <tpls c="5">
          <tpl fld="2" item="3"/>
          <tpl hier="6" item="7"/>
          <tpl hier="10" item="1"/>
          <tpl hier="30" item="12"/>
          <tpl fld="3" item="2"/>
        </tpls>
      </n>
      <n v="36" in="0">
        <tpls c="5">
          <tpl fld="5" item="0"/>
          <tpl hier="6" item="7"/>
          <tpl hier="10" item="1"/>
          <tpl hier="30" item="12"/>
          <tpl fld="3" item="0"/>
        </tpls>
      </n>
      <n v="5" in="0">
        <tpls c="5">
          <tpl fld="2" item="1"/>
          <tpl hier="6" item="7"/>
          <tpl hier="10" item="1"/>
          <tpl hier="30" item="12"/>
          <tpl fld="3" item="1"/>
        </tpls>
      </n>
      <n v="3" in="0">
        <tpls c="5">
          <tpl fld="2" item="5"/>
          <tpl hier="6" item="7"/>
          <tpl hier="10" item="1"/>
          <tpl hier="30" item="12"/>
          <tpl fld="3" item="2"/>
        </tpls>
      </n>
      <n v="36" in="0">
        <tpls c="5">
          <tpl hier="6" item="7"/>
          <tpl hier="10" item="1"/>
          <tpl hier="25" item="4294967295"/>
          <tpl hier="30" item="12"/>
          <tpl fld="3" item="2"/>
        </tpls>
      </n>
      <n v="6" in="0">
        <tpls c="5">
          <tpl fld="2" item="5"/>
          <tpl hier="6" item="7"/>
          <tpl hier="10" item="1"/>
          <tpl hier="30" item="12"/>
          <tpl fld="3" item="1"/>
        </tpls>
      </n>
      <n v="3" in="0">
        <tpls c="5">
          <tpl hier="6" item="7"/>
          <tpl fld="6" item="1"/>
          <tpl hier="10" item="1"/>
          <tpl hier="30" item="12"/>
          <tpl fld="3" item="1"/>
        </tpls>
      </n>
      <n v="28" in="0">
        <tpls c="5">
          <tpl hier="6" item="7"/>
          <tpl hier="10" item="1"/>
          <tpl hier="25" item="4294967295"/>
          <tpl hier="30" item="12"/>
          <tpl fld="3" item="1"/>
        </tpls>
      </n>
      <n v="6" in="0">
        <tpls c="5">
          <tpl hier="6" item="7"/>
          <tpl hier="10" item="1"/>
          <tpl fld="7" item="1"/>
          <tpl hier="30" item="12"/>
          <tpl fld="3" item="1"/>
        </tpls>
      </n>
      <n v="7" in="0">
        <tpls c="5">
          <tpl fld="2" item="2"/>
          <tpl hier="6" item="7"/>
          <tpl hier="10" item="1"/>
          <tpl hier="30" item="12"/>
          <tpl fld="3" item="2"/>
        </tpls>
      </n>
      <n v="7" in="0">
        <tpls c="5">
          <tpl hier="6" item="7"/>
          <tpl fld="6" item="3"/>
          <tpl hier="10" item="1"/>
          <tpl hier="30" item="12"/>
          <tpl fld="3" item="2"/>
        </tpls>
      </n>
      <n v="9" in="0">
        <tpls c="5">
          <tpl hier="6" item="7"/>
          <tpl hier="10" item="1"/>
          <tpl fld="7" item="2"/>
          <tpl hier="30" item="12"/>
          <tpl fld="3" item="1"/>
        </tpls>
      </n>
      <n v="4" in="0">
        <tpls c="5">
          <tpl hier="6" item="7"/>
          <tpl fld="6" item="2"/>
          <tpl hier="10" item="1"/>
          <tpl hier="30" item="12"/>
          <tpl fld="3" item="2"/>
        </tpls>
      </n>
      <n v="12" in="0">
        <tpls c="5">
          <tpl hier="6" item="7"/>
          <tpl hier="10" item="1"/>
          <tpl fld="7" item="1"/>
          <tpl hier="30" item="12"/>
          <tpl fld="3" item="2"/>
        </tpls>
      </n>
      <n v="3" in="0">
        <tpls c="5">
          <tpl fld="2" item="3"/>
          <tpl hier="6" item="7"/>
          <tpl hier="10" item="1"/>
          <tpl hier="30" item="12"/>
          <tpl fld="3" item="1"/>
        </tpls>
      </n>
      <n v="3" in="0">
        <tpls c="5">
          <tpl hier="6" item="7"/>
          <tpl fld="6" item="4"/>
          <tpl hier="10" item="1"/>
          <tpl hier="30" item="12"/>
          <tpl fld="3" item="2"/>
        </tpls>
      </n>
      <n v="8" in="0">
        <tpls c="5">
          <tpl hier="6" item="7"/>
          <tpl fld="6" item="0"/>
          <tpl hier="10" item="1"/>
          <tpl hier="30" item="12"/>
          <tpl fld="3" item="2"/>
        </tpls>
      </n>
      <n v="4" in="0">
        <tpls c="5">
          <tpl hier="6" item="7"/>
          <tpl fld="6" item="1"/>
          <tpl hier="10" item="1"/>
          <tpl hier="30" item="12"/>
          <tpl fld="3" item="2"/>
        </tpls>
      </n>
      <n v="3" in="0">
        <tpls c="5">
          <tpl hier="6" item="7"/>
          <tpl fld="6" item="6"/>
          <tpl hier="10" item="1"/>
          <tpl hier="30" item="12"/>
          <tpl fld="3" item="2"/>
        </tpls>
      </n>
      <n v="5" in="0">
        <tpls c="5">
          <tpl hier="6" item="7"/>
          <tpl fld="6" item="2"/>
          <tpl hier="10" item="1"/>
          <tpl hier="30" item="12"/>
          <tpl fld="3" item="1"/>
        </tpls>
      </n>
      <n v="2" in="0">
        <tpls c="5">
          <tpl fld="2" item="6"/>
          <tpl hier="6" item="7"/>
          <tpl hier="10" item="1"/>
          <tpl hier="30" item="12"/>
          <tpl fld="3" item="1"/>
        </tpls>
      </n>
      <n v="8" in="0">
        <tpls c="5">
          <tpl fld="2" item="0"/>
          <tpl hier="6" item="7"/>
          <tpl hier="10" item="1"/>
          <tpl hier="30" item="12"/>
          <tpl fld="3" item="2"/>
        </tpls>
      </n>
      <n v="6" in="0">
        <tpls c="5">
          <tpl fld="2" item="0"/>
          <tpl hier="6" item="7"/>
          <tpl hier="10" item="1"/>
          <tpl hier="30" item="12"/>
          <tpl fld="3" item="1"/>
        </tpls>
      </n>
      <n v="6" in="0">
        <tpls c="5">
          <tpl hier="6" item="7"/>
          <tpl fld="6" item="6"/>
          <tpl hier="10" item="1"/>
          <tpl hier="30" item="12"/>
          <tpl fld="3" item="1"/>
        </tpls>
      </n>
      <n v="36" in="0">
        <tpls c="5">
          <tpl hier="6" item="7"/>
          <tpl hier="10" item="1"/>
          <tpl fld="8" item="0"/>
          <tpl hier="30" item="12"/>
          <tpl fld="3" item="2"/>
        </tpls>
      </n>
      <n v="28" in="0">
        <tpls c="5">
          <tpl hier="6" item="7"/>
          <tpl hier="10" item="1"/>
          <tpl fld="8" item="0"/>
          <tpl hier="30" item="12"/>
          <tpl fld="3" item="1"/>
        </tpls>
      </n>
      <m in="0">
        <tpls c="5">
          <tpl hier="6" item="7"/>
          <tpl hier="10" item="1"/>
          <tpl fld="8" item="3"/>
          <tpl hier="30" item="12"/>
          <tpl fld="3" item="2"/>
        </tpls>
      </m>
      <n v="7" in="0">
        <tpls c="5">
          <tpl hier="6" item="7"/>
          <tpl hier="10" item="1"/>
          <tpl fld="7" item="0"/>
          <tpl hier="30" item="12"/>
          <tpl fld="3" item="2"/>
        </tpls>
      </n>
      <n v="3" in="0">
        <tpls c="5">
          <tpl hier="6" item="7"/>
          <tpl fld="6" item="3"/>
          <tpl hier="10" item="1"/>
          <tpl hier="30" item="12"/>
          <tpl fld="3" item="1"/>
        </tpls>
      </n>
      <n v="36" in="0">
        <tpls c="5">
          <tpl hier="6" item="7"/>
          <tpl hier="10" item="1"/>
          <tpl hier="23" item="4294967295"/>
          <tpl hier="30" item="12"/>
          <tpl fld="3" item="2"/>
        </tpls>
      </n>
      <n v="2" in="0">
        <tpls c="5">
          <tpl hier="6" item="7"/>
          <tpl fld="6" item="5"/>
          <tpl hier="10" item="1"/>
          <tpl hier="30" item="12"/>
          <tpl fld="3" item="1"/>
        </tpls>
      </n>
      <m in="0">
        <tpls c="5">
          <tpl hier="6" item="7"/>
          <tpl hier="10" item="1"/>
          <tpl fld="8" item="1"/>
          <tpl hier="30" item="12"/>
          <tpl fld="3" item="1"/>
        </tpls>
      </m>
      <m in="0">
        <tpls c="5">
          <tpl hier="6" item="7"/>
          <tpl hier="10" item="1"/>
          <tpl fld="8" item="2"/>
          <tpl hier="30" item="12"/>
          <tpl fld="3" item="2"/>
        </tpls>
      </m>
      <m in="0">
        <tpls c="5">
          <tpl hier="6" item="7"/>
          <tpl hier="10" item="1"/>
          <tpl fld="8" item="2"/>
          <tpl hier="30" item="12"/>
          <tpl fld="3" item="1"/>
        </tpls>
      </m>
      <n v="3" in="0">
        <tpls c="5">
          <tpl hier="6" item="7"/>
          <tpl fld="6" item="4"/>
          <tpl hier="10" item="1"/>
          <tpl hier="30" item="12"/>
          <tpl fld="3" item="1"/>
        </tpls>
      </n>
      <n v="36" in="0">
        <tpls c="5">
          <tpl hier="6" item="7"/>
          <tpl hier="7" item="4294967295"/>
          <tpl hier="10" item="1"/>
          <tpl hier="30" item="12"/>
          <tpl fld="3" item="2"/>
        </tpls>
      </n>
      <n v="4" in="0">
        <tpls c="4">
          <tpl hier="6" item="7"/>
          <tpl hier="10" item="1"/>
          <tpl hier="30" item="12"/>
          <tpl fld="3" item="12"/>
        </tpls>
      </n>
      <m in="0">
        <tpls c="5">
          <tpl hier="6" item="7"/>
          <tpl hier="10" item="1"/>
          <tpl fld="8" item="1"/>
          <tpl hier="30" item="12"/>
          <tpl fld="3" item="2"/>
        </tpls>
      </m>
      <n v="10" in="0">
        <tpls c="5">
          <tpl hier="6" item="7"/>
          <tpl hier="10" item="1"/>
          <tpl fld="7" item="3"/>
          <tpl hier="30" item="12"/>
          <tpl fld="3" item="2"/>
        </tpls>
      </n>
      <n v="28" in="0">
        <tpls c="5">
          <tpl hier="6" item="7"/>
          <tpl hier="7" item="4294967295"/>
          <tpl hier="10" item="1"/>
          <tpl hier="30" item="12"/>
          <tpl fld="3" item="1"/>
        </tpls>
      </n>
      <n v="7" in="0">
        <tpls c="5">
          <tpl hier="6" item="7"/>
          <tpl fld="6" item="5"/>
          <tpl hier="10" item="1"/>
          <tpl hier="30" item="12"/>
          <tpl fld="3" item="2"/>
        </tpls>
      </n>
      <n v="28" in="0">
        <tpls c="5">
          <tpl hier="6" item="7"/>
          <tpl hier="10" item="1"/>
          <tpl hier="23" item="4294967295"/>
          <tpl hier="30" item="12"/>
          <tpl fld="3" item="1"/>
        </tpls>
      </n>
      <m in="0">
        <tpls c="5">
          <tpl hier="6" item="7"/>
          <tpl hier="10" item="1"/>
          <tpl fld="8" item="3"/>
          <tpl hier="30" item="12"/>
          <tpl fld="3" item="1"/>
        </tpls>
      </m>
      <n v="7" in="0">
        <tpls c="5">
          <tpl hier="6" item="7"/>
          <tpl hier="10" item="1"/>
          <tpl fld="7" item="2"/>
          <tpl hier="30" item="12"/>
          <tpl fld="3" item="2"/>
        </tpls>
      </n>
      <n v="8" in="0">
        <tpls c="5">
          <tpl hier="6" item="7"/>
          <tpl hier="10" item="1"/>
          <tpl fld="7" item="0"/>
          <tpl hier="30" item="12"/>
          <tpl fld="3" item="1"/>
        </tpls>
      </n>
      <n v="64" in="0">
        <tpls c="4">
          <tpl hier="6" item="7"/>
          <tpl hier="10" item="1"/>
          <tpl hier="30" item="12"/>
          <tpl fld="3" item="0"/>
        </tpls>
      </n>
      <n v="6.25E-2" in="1">
        <tpls c="4">
          <tpl hier="6" item="7"/>
          <tpl hier="10" item="1"/>
          <tpl hier="30" item="12"/>
          <tpl fld="3" item="4"/>
        </tpls>
      </n>
      <n v="36" in="0">
        <tpls c="5">
          <tpl hier="4" item="4294967295"/>
          <tpl hier="6" item="7"/>
          <tpl hier="10" item="1"/>
          <tpl hier="30" item="12"/>
          <tpl fld="3" item="2"/>
        </tpls>
      </n>
      <n v="28" in="0">
        <tpls c="5">
          <tpl hier="4" item="4294967295"/>
          <tpl hier="6" item="7"/>
          <tpl hier="10" item="1"/>
          <tpl hier="30" item="12"/>
          <tpl fld="3" item="1"/>
        </tpls>
      </n>
      <n v="5" in="0">
        <tpls c="5">
          <tpl hier="6" item="7"/>
          <tpl hier="10" item="1"/>
          <tpl fld="7" item="3"/>
          <tpl hier="30" item="12"/>
          <tpl fld="3" item="1"/>
        </tpls>
      </n>
      <n v="50000" in="0">
        <tpls c="4">
          <tpl hier="6" item="7"/>
          <tpl hier="10" item="1"/>
          <tpl hier="30" item="13"/>
          <tpl fld="3" item="3"/>
        </tpls>
      </n>
      <n v="17500" in="0">
        <tpls c="4">
          <tpl hier="6" item="7"/>
          <tpl hier="10" item="1"/>
          <tpl hier="30" item="13"/>
          <tpl fld="3" item="5"/>
        </tpls>
      </n>
      <n v="50000" in="0">
        <tpls c="4">
          <tpl hier="6" item="7"/>
          <tpl hier="10" item="1"/>
          <tpl hier="30" item="13"/>
          <tpl fld="3" item="6"/>
        </tpls>
      </n>
      <n v="2" in="0">
        <tpls c="4">
          <tpl hier="6" item="7"/>
          <tpl hier="10" item="1"/>
          <tpl hier="30" item="13"/>
          <tpl fld="3" item="7"/>
        </tpls>
      </n>
      <n v="50000" in="0">
        <tpls c="4">
          <tpl hier="6" item="7"/>
          <tpl hier="10" item="1"/>
          <tpl hier="30" item="13"/>
          <tpl fld="3" item="8"/>
        </tpls>
      </n>
      <m in="0">
        <tpls c="4">
          <tpl hier="6" item="7"/>
          <tpl hier="10" item="1"/>
          <tpl hier="30" item="13"/>
          <tpl fld="3" item="9"/>
        </tpls>
      </m>
      <n v="3000" in="0">
        <tpls c="4">
          <tpl hier="6" item="7"/>
          <tpl hier="10" item="1"/>
          <tpl hier="30" item="13"/>
          <tpl fld="3" item="10"/>
        </tpls>
      </n>
      <n v="50000" in="0">
        <tpls c="4">
          <tpl hier="6" item="7"/>
          <tpl hier="10" item="1"/>
          <tpl hier="30" item="13"/>
          <tpl fld="3" item="11"/>
        </tpls>
      </n>
      <n v="63" in="0">
        <tpls c="5">
          <tpl hier="1" item="4294967295"/>
          <tpl hier="6" item="7"/>
          <tpl hier="10" item="1"/>
          <tpl hier="30" item="13"/>
          <tpl fld="3" item="0"/>
        </tpls>
      </n>
      <n v="4" in="0">
        <tpls c="5">
          <tpl fld="2" item="6"/>
          <tpl hier="6" item="7"/>
          <tpl hier="10" item="1"/>
          <tpl hier="30" item="13"/>
          <tpl fld="3" item="2"/>
        </tpls>
      </n>
      <n v="4" in="0">
        <tpls c="5">
          <tpl fld="2" item="1"/>
          <tpl hier="6" item="7"/>
          <tpl hier="10" item="1"/>
          <tpl hier="30" item="13"/>
          <tpl fld="3" item="2"/>
        </tpls>
      </n>
      <n v="4" in="0">
        <tpls c="5">
          <tpl fld="2" item="4"/>
          <tpl hier="6" item="7"/>
          <tpl hier="10" item="1"/>
          <tpl hier="30" item="13"/>
          <tpl fld="3" item="2"/>
        </tpls>
      </n>
      <n v="26" in="0">
        <tpls c="5">
          <tpl fld="5" item="1"/>
          <tpl hier="6" item="7"/>
          <tpl hier="10" item="1"/>
          <tpl hier="30" item="13"/>
          <tpl fld="3" item="0"/>
        </tpls>
      </n>
      <n v="5" in="0">
        <tpls c="5">
          <tpl hier="6" item="7"/>
          <tpl fld="6" item="0"/>
          <tpl hier="10" item="1"/>
          <tpl hier="30" item="13"/>
          <tpl fld="3" item="1"/>
        </tpls>
      </n>
      <n v="2" in="0">
        <tpls c="5">
          <tpl fld="2" item="2"/>
          <tpl hier="6" item="7"/>
          <tpl hier="10" item="1"/>
          <tpl hier="30" item="13"/>
          <tpl fld="3" item="1"/>
        </tpls>
      </n>
      <n v="3" in="0">
        <tpls c="5">
          <tpl fld="2" item="4"/>
          <tpl hier="6" item="7"/>
          <tpl hier="10" item="1"/>
          <tpl hier="30" item="13"/>
          <tpl fld="3" item="1"/>
        </tpls>
      </n>
      <n v="5" in="0">
        <tpls c="5">
          <tpl fld="2" item="3"/>
          <tpl hier="6" item="7"/>
          <tpl hier="10" item="1"/>
          <tpl hier="30" item="13"/>
          <tpl fld="3" item="2"/>
        </tpls>
      </n>
      <n v="37" in="0">
        <tpls c="5">
          <tpl fld="5" item="0"/>
          <tpl hier="6" item="7"/>
          <tpl hier="10" item="1"/>
          <tpl hier="30" item="13"/>
          <tpl fld="3" item="0"/>
        </tpls>
      </n>
      <n v="6" in="0">
        <tpls c="5">
          <tpl fld="2" item="1"/>
          <tpl hier="6" item="7"/>
          <tpl hier="10" item="1"/>
          <tpl hier="30" item="13"/>
          <tpl fld="3" item="1"/>
        </tpls>
      </n>
      <n v="8" in="0">
        <tpls c="5">
          <tpl fld="2" item="5"/>
          <tpl hier="6" item="7"/>
          <tpl hier="10" item="1"/>
          <tpl hier="30" item="13"/>
          <tpl fld="3" item="2"/>
        </tpls>
      </n>
      <n v="37" in="0">
        <tpls c="5">
          <tpl hier="6" item="7"/>
          <tpl hier="10" item="1"/>
          <tpl hier="25" item="4294967295"/>
          <tpl hier="30" item="13"/>
          <tpl fld="3" item="2"/>
        </tpls>
      </n>
      <n v="4" in="0">
        <tpls c="5">
          <tpl fld="2" item="5"/>
          <tpl hier="6" item="7"/>
          <tpl hier="10" item="1"/>
          <tpl hier="30" item="13"/>
          <tpl fld="3" item="1"/>
        </tpls>
      </n>
      <n v="3" in="0">
        <tpls c="5">
          <tpl hier="6" item="7"/>
          <tpl fld="6" item="1"/>
          <tpl hier="10" item="1"/>
          <tpl hier="30" item="13"/>
          <tpl fld="3" item="1"/>
        </tpls>
      </n>
      <n v="26" in="0">
        <tpls c="5">
          <tpl hier="6" item="7"/>
          <tpl hier="10" item="1"/>
          <tpl hier="25" item="4294967295"/>
          <tpl hier="30" item="13"/>
          <tpl fld="3" item="1"/>
        </tpls>
      </n>
      <n v="3" in="0">
        <tpls c="5">
          <tpl hier="6" item="7"/>
          <tpl hier="10" item="1"/>
          <tpl fld="7" item="1"/>
          <tpl hier="30" item="13"/>
          <tpl fld="3" item="1"/>
        </tpls>
      </n>
      <n v="5" in="0">
        <tpls c="5">
          <tpl fld="2" item="2"/>
          <tpl hier="6" item="7"/>
          <tpl hier="10" item="1"/>
          <tpl hier="30" item="13"/>
          <tpl fld="3" item="2"/>
        </tpls>
      </n>
      <n v="5" in="0">
        <tpls c="5">
          <tpl hier="6" item="7"/>
          <tpl fld="6" item="3"/>
          <tpl hier="10" item="1"/>
          <tpl hier="30" item="13"/>
          <tpl fld="3" item="2"/>
        </tpls>
      </n>
      <n v="7" in="0">
        <tpls c="5">
          <tpl hier="6" item="7"/>
          <tpl hier="10" item="1"/>
          <tpl fld="7" item="2"/>
          <tpl hier="30" item="13"/>
          <tpl fld="3" item="1"/>
        </tpls>
      </n>
      <n v="4" in="0">
        <tpls c="5">
          <tpl hier="6" item="7"/>
          <tpl fld="6" item="2"/>
          <tpl hier="10" item="1"/>
          <tpl hier="30" item="13"/>
          <tpl fld="3" item="2"/>
        </tpls>
      </n>
      <n v="11" in="0">
        <tpls c="5">
          <tpl hier="6" item="7"/>
          <tpl hier="10" item="1"/>
          <tpl fld="7" item="1"/>
          <tpl hier="30" item="13"/>
          <tpl fld="3" item="2"/>
        </tpls>
      </n>
      <n v="4" in="0">
        <tpls c="5">
          <tpl fld="2" item="3"/>
          <tpl hier="6" item="7"/>
          <tpl hier="10" item="1"/>
          <tpl hier="30" item="13"/>
          <tpl fld="3" item="1"/>
        </tpls>
      </n>
      <n v="5" in="0">
        <tpls c="5">
          <tpl hier="6" item="7"/>
          <tpl fld="6" item="4"/>
          <tpl hier="10" item="1"/>
          <tpl hier="30" item="13"/>
          <tpl fld="3" item="2"/>
        </tpls>
      </n>
      <n v="7" in="0">
        <tpls c="5">
          <tpl hier="6" item="7"/>
          <tpl fld="6" item="0"/>
          <tpl hier="10" item="1"/>
          <tpl hier="30" item="13"/>
          <tpl fld="3" item="2"/>
        </tpls>
      </n>
      <n v="4" in="0">
        <tpls c="5">
          <tpl hier="6" item="7"/>
          <tpl fld="6" item="1"/>
          <tpl hier="10" item="1"/>
          <tpl hier="30" item="13"/>
          <tpl fld="3" item="2"/>
        </tpls>
      </n>
      <n v="8" in="0">
        <tpls c="5">
          <tpl hier="6" item="7"/>
          <tpl fld="6" item="6"/>
          <tpl hier="10" item="1"/>
          <tpl hier="30" item="13"/>
          <tpl fld="3" item="2"/>
        </tpls>
      </n>
      <n v="6" in="0">
        <tpls c="5">
          <tpl hier="6" item="7"/>
          <tpl fld="6" item="2"/>
          <tpl hier="10" item="1"/>
          <tpl hier="30" item="13"/>
          <tpl fld="3" item="1"/>
        </tpls>
      </n>
      <n v="2" in="0">
        <tpls c="5">
          <tpl fld="2" item="6"/>
          <tpl hier="6" item="7"/>
          <tpl hier="10" item="1"/>
          <tpl hier="30" item="13"/>
          <tpl fld="3" item="1"/>
        </tpls>
      </n>
      <n v="7" in="0">
        <tpls c="5">
          <tpl fld="2" item="0"/>
          <tpl hier="6" item="7"/>
          <tpl hier="10" item="1"/>
          <tpl hier="30" item="13"/>
          <tpl fld="3" item="2"/>
        </tpls>
      </n>
      <n v="5" in="0">
        <tpls c="5">
          <tpl fld="2" item="0"/>
          <tpl hier="6" item="7"/>
          <tpl hier="10" item="1"/>
          <tpl hier="30" item="13"/>
          <tpl fld="3" item="1"/>
        </tpls>
      </n>
      <n v="4" in="0">
        <tpls c="5">
          <tpl hier="6" item="7"/>
          <tpl fld="6" item="6"/>
          <tpl hier="10" item="1"/>
          <tpl hier="30" item="13"/>
          <tpl fld="3" item="1"/>
        </tpls>
      </n>
      <m in="0">
        <tpls c="5">
          <tpl hier="6" item="7"/>
          <tpl hier="10" item="1"/>
          <tpl fld="8" item="0"/>
          <tpl hier="30" item="13"/>
          <tpl fld="3" item="2"/>
        </tpls>
      </m>
      <m in="0">
        <tpls c="5">
          <tpl hier="6" item="7"/>
          <tpl hier="10" item="1"/>
          <tpl fld="8" item="0"/>
          <tpl hier="30" item="13"/>
          <tpl fld="3" item="1"/>
        </tpls>
      </m>
      <m in="0">
        <tpls c="5">
          <tpl hier="6" item="7"/>
          <tpl hier="10" item="1"/>
          <tpl fld="8" item="3"/>
          <tpl hier="30" item="13"/>
          <tpl fld="3" item="2"/>
        </tpls>
      </m>
      <n v="7" in="0">
        <tpls c="5">
          <tpl hier="6" item="7"/>
          <tpl hier="10" item="1"/>
          <tpl fld="7" item="0"/>
          <tpl hier="30" item="13"/>
          <tpl fld="3" item="2"/>
        </tpls>
      </n>
      <n v="2" in="0">
        <tpls c="5">
          <tpl hier="6" item="7"/>
          <tpl fld="6" item="3"/>
          <tpl hier="10" item="1"/>
          <tpl hier="30" item="13"/>
          <tpl fld="3" item="1"/>
        </tpls>
      </n>
      <n v="37" in="0">
        <tpls c="5">
          <tpl hier="6" item="7"/>
          <tpl hier="10" item="1"/>
          <tpl hier="23" item="4294967295"/>
          <tpl hier="30" item="13"/>
          <tpl fld="3" item="2"/>
        </tpls>
      </n>
      <n v="2" in="0">
        <tpls c="5">
          <tpl hier="6" item="7"/>
          <tpl fld="6" item="5"/>
          <tpl hier="10" item="1"/>
          <tpl hier="30" item="13"/>
          <tpl fld="3" item="1"/>
        </tpls>
      </n>
      <m in="0">
        <tpls c="5">
          <tpl hier="6" item="7"/>
          <tpl hier="10" item="1"/>
          <tpl fld="8" item="1"/>
          <tpl hier="30" item="13"/>
          <tpl fld="3" item="1"/>
        </tpls>
      </m>
      <n v="37" in="0">
        <tpls c="5">
          <tpl hier="6" item="7"/>
          <tpl hier="10" item="1"/>
          <tpl fld="8" item="2"/>
          <tpl hier="30" item="13"/>
          <tpl fld="3" item="2"/>
        </tpls>
      </n>
      <n v="26" in="0">
        <tpls c="5">
          <tpl hier="6" item="7"/>
          <tpl hier="10" item="1"/>
          <tpl fld="8" item="2"/>
          <tpl hier="30" item="13"/>
          <tpl fld="3" item="1"/>
        </tpls>
      </n>
      <n v="4" in="0">
        <tpls c="5">
          <tpl hier="6" item="7"/>
          <tpl fld="6" item="4"/>
          <tpl hier="10" item="1"/>
          <tpl hier="30" item="13"/>
          <tpl fld="3" item="1"/>
        </tpls>
      </n>
      <n v="37" in="0">
        <tpls c="5">
          <tpl hier="6" item="7"/>
          <tpl hier="7" item="4294967295"/>
          <tpl hier="10" item="1"/>
          <tpl hier="30" item="13"/>
          <tpl fld="3" item="2"/>
        </tpls>
      </n>
      <n v="9" in="0">
        <tpls c="4">
          <tpl hier="6" item="7"/>
          <tpl hier="10" item="1"/>
          <tpl hier="30" item="13"/>
          <tpl fld="3" item="12"/>
        </tpls>
      </n>
      <m in="0">
        <tpls c="5">
          <tpl hier="6" item="7"/>
          <tpl hier="10" item="1"/>
          <tpl fld="8" item="1"/>
          <tpl hier="30" item="13"/>
          <tpl fld="3" item="2"/>
        </tpls>
      </m>
      <n v="11" in="0">
        <tpls c="5">
          <tpl hier="6" item="7"/>
          <tpl hier="10" item="1"/>
          <tpl fld="7" item="3"/>
          <tpl hier="30" item="13"/>
          <tpl fld="3" item="2"/>
        </tpls>
      </n>
      <n v="26" in="0">
        <tpls c="5">
          <tpl hier="6" item="7"/>
          <tpl hier="7" item="4294967295"/>
          <tpl hier="10" item="1"/>
          <tpl hier="30" item="13"/>
          <tpl fld="3" item="1"/>
        </tpls>
      </n>
      <n v="4" in="0">
        <tpls c="5">
          <tpl hier="6" item="7"/>
          <tpl fld="6" item="5"/>
          <tpl hier="10" item="1"/>
          <tpl hier="30" item="13"/>
          <tpl fld="3" item="2"/>
        </tpls>
      </n>
      <n v="26" in="0">
        <tpls c="5">
          <tpl hier="6" item="7"/>
          <tpl hier="10" item="1"/>
          <tpl hier="23" item="4294967295"/>
          <tpl hier="30" item="13"/>
          <tpl fld="3" item="1"/>
        </tpls>
      </n>
      <m in="0">
        <tpls c="5">
          <tpl hier="6" item="7"/>
          <tpl hier="10" item="1"/>
          <tpl fld="8" item="3"/>
          <tpl hier="30" item="13"/>
          <tpl fld="3" item="1"/>
        </tpls>
      </m>
      <n v="8" in="0">
        <tpls c="5">
          <tpl hier="6" item="7"/>
          <tpl hier="10" item="1"/>
          <tpl fld="7" item="2"/>
          <tpl hier="30" item="13"/>
          <tpl fld="3" item="2"/>
        </tpls>
      </n>
      <n v="7" in="0">
        <tpls c="5">
          <tpl hier="6" item="7"/>
          <tpl hier="10" item="1"/>
          <tpl fld="7" item="0"/>
          <tpl hier="30" item="13"/>
          <tpl fld="3" item="1"/>
        </tpls>
      </n>
      <n v="0.14285714285714285" in="1">
        <tpls c="4">
          <tpl hier="6" item="7"/>
          <tpl hier="10" item="1"/>
          <tpl hier="30" item="13"/>
          <tpl fld="3" item="4"/>
        </tpls>
      </n>
      <n v="37" in="0">
        <tpls c="5">
          <tpl hier="4" item="4294967295"/>
          <tpl hier="6" item="7"/>
          <tpl hier="10" item="1"/>
          <tpl hier="30" item="13"/>
          <tpl fld="3" item="2"/>
        </tpls>
      </n>
      <n v="26" in="0">
        <tpls c="5">
          <tpl hier="4" item="4294967295"/>
          <tpl hier="6" item="7"/>
          <tpl hier="10" item="1"/>
          <tpl hier="30" item="13"/>
          <tpl fld="3" item="1"/>
        </tpls>
      </n>
      <n v="9" in="0">
        <tpls c="5">
          <tpl hier="6" item="7"/>
          <tpl hier="10" item="1"/>
          <tpl fld="7" item="3"/>
          <tpl hier="30" item="13"/>
          <tpl fld="3" item="1"/>
        </tpls>
      </n>
      <n v="74000" in="0">
        <tpls c="4">
          <tpl hier="6" item="7"/>
          <tpl hier="10" item="1"/>
          <tpl hier="30" item="14"/>
          <tpl fld="3" item="3"/>
        </tpls>
      </n>
      <n v="27000" in="0">
        <tpls c="4">
          <tpl hier="6" item="7"/>
          <tpl hier="10" item="1"/>
          <tpl hier="30" item="14"/>
          <tpl fld="3" item="5"/>
        </tpls>
      </n>
      <n v="74000" in="0">
        <tpls c="4">
          <tpl hier="6" item="7"/>
          <tpl hier="10" item="1"/>
          <tpl hier="30" item="14"/>
          <tpl fld="3" item="6"/>
        </tpls>
      </n>
      <n v="3" in="0">
        <tpls c="4">
          <tpl hier="6" item="7"/>
          <tpl hier="10" item="1"/>
          <tpl hier="30" item="14"/>
          <tpl fld="3" item="7"/>
        </tpls>
      </n>
      <n v="74000" in="0">
        <tpls c="4">
          <tpl hier="6" item="7"/>
          <tpl hier="10" item="1"/>
          <tpl hier="30" item="14"/>
          <tpl fld="3" item="8"/>
        </tpls>
      </n>
      <n v="1" in="0">
        <tpls c="4">
          <tpl hier="6" item="7"/>
          <tpl hier="10" item="1"/>
          <tpl hier="30" item="14"/>
          <tpl fld="3" item="9"/>
        </tpls>
      </n>
      <n v="3500" in="0">
        <tpls c="4">
          <tpl hier="6" item="7"/>
          <tpl hier="10" item="1"/>
          <tpl hier="30" item="14"/>
          <tpl fld="3" item="10"/>
        </tpls>
      </n>
      <n v="74000" in="0">
        <tpls c="4">
          <tpl hier="6" item="7"/>
          <tpl hier="10" item="1"/>
          <tpl hier="30" item="14"/>
          <tpl fld="3" item="11"/>
        </tpls>
      </n>
      <n v="85" in="0">
        <tpls c="5">
          <tpl hier="1" item="4294967295"/>
          <tpl hier="6" item="7"/>
          <tpl hier="10" item="1"/>
          <tpl hier="30" item="14"/>
          <tpl fld="3" item="0"/>
        </tpls>
      </n>
      <n v="8" in="0">
        <tpls c="5">
          <tpl fld="2" item="6"/>
          <tpl hier="6" item="7"/>
          <tpl hier="10" item="1"/>
          <tpl hier="30" item="14"/>
          <tpl fld="3" item="2"/>
        </tpls>
      </n>
      <n v="3" in="0">
        <tpls c="5">
          <tpl fld="2" item="1"/>
          <tpl hier="6" item="7"/>
          <tpl hier="10" item="1"/>
          <tpl hier="30" item="14"/>
          <tpl fld="3" item="2"/>
        </tpls>
      </n>
      <n v="7" in="0">
        <tpls c="5">
          <tpl fld="2" item="4"/>
          <tpl hier="6" item="7"/>
          <tpl hier="10" item="1"/>
          <tpl hier="30" item="14"/>
          <tpl fld="3" item="2"/>
        </tpls>
      </n>
      <n v="45" in="0">
        <tpls c="5">
          <tpl fld="5" item="1"/>
          <tpl hier="6" item="7"/>
          <tpl hier="10" item="1"/>
          <tpl hier="30" item="14"/>
          <tpl fld="3" item="0"/>
        </tpls>
      </n>
      <n v="4" in="0">
        <tpls c="5">
          <tpl hier="6" item="7"/>
          <tpl fld="6" item="0"/>
          <tpl hier="10" item="1"/>
          <tpl hier="30" item="14"/>
          <tpl fld="3" item="1"/>
        </tpls>
      </n>
      <n v="11" in="0">
        <tpls c="5">
          <tpl fld="2" item="2"/>
          <tpl hier="6" item="7"/>
          <tpl hier="10" item="1"/>
          <tpl hier="30" item="14"/>
          <tpl fld="3" item="1"/>
        </tpls>
      </n>
      <n v="6" in="0">
        <tpls c="5">
          <tpl fld="2" item="4"/>
          <tpl hier="6" item="7"/>
          <tpl hier="10" item="1"/>
          <tpl hier="30" item="14"/>
          <tpl fld="3" item="1"/>
        </tpls>
      </n>
      <n v="6" in="0">
        <tpls c="5">
          <tpl fld="2" item="3"/>
          <tpl hier="6" item="7"/>
          <tpl hier="10" item="1"/>
          <tpl hier="30" item="14"/>
          <tpl fld="3" item="2"/>
        </tpls>
      </n>
      <n v="40" in="0">
        <tpls c="5">
          <tpl fld="5" item="0"/>
          <tpl hier="6" item="7"/>
          <tpl hier="10" item="1"/>
          <tpl hier="30" item="14"/>
          <tpl fld="3" item="0"/>
        </tpls>
      </n>
      <n v="4" in="0">
        <tpls c="5">
          <tpl fld="2" item="1"/>
          <tpl hier="6" item="7"/>
          <tpl hier="10" item="1"/>
          <tpl hier="30" item="14"/>
          <tpl fld="3" item="1"/>
        </tpls>
      </n>
      <n v="6" in="0">
        <tpls c="5">
          <tpl fld="2" item="5"/>
          <tpl hier="6" item="7"/>
          <tpl hier="10" item="1"/>
          <tpl hier="30" item="14"/>
          <tpl fld="3" item="2"/>
        </tpls>
      </n>
      <n v="40" in="0">
        <tpls c="5">
          <tpl hier="6" item="7"/>
          <tpl hier="10" item="1"/>
          <tpl hier="25" item="4294967295"/>
          <tpl hier="30" item="14"/>
          <tpl fld="3" item="2"/>
        </tpls>
      </n>
      <n v="6" in="0">
        <tpls c="5">
          <tpl fld="2" item="5"/>
          <tpl hier="6" item="7"/>
          <tpl hier="10" item="1"/>
          <tpl hier="30" item="14"/>
          <tpl fld="3" item="1"/>
        </tpls>
      </n>
      <n v="6" in="0">
        <tpls c="5">
          <tpl hier="6" item="7"/>
          <tpl fld="6" item="1"/>
          <tpl hier="10" item="1"/>
          <tpl hier="30" item="14"/>
          <tpl fld="3" item="1"/>
        </tpls>
      </n>
      <n v="45" in="0">
        <tpls c="5">
          <tpl hier="6" item="7"/>
          <tpl hier="10" item="1"/>
          <tpl hier="25" item="4294967295"/>
          <tpl hier="30" item="14"/>
          <tpl fld="3" item="1"/>
        </tpls>
      </n>
      <n v="8" in="0">
        <tpls c="5">
          <tpl hier="6" item="7"/>
          <tpl hier="10" item="1"/>
          <tpl fld="7" item="1"/>
          <tpl hier="30" item="14"/>
          <tpl fld="3" item="1"/>
        </tpls>
      </n>
      <n v="6" in="0">
        <tpls c="5">
          <tpl fld="2" item="2"/>
          <tpl hier="6" item="7"/>
          <tpl hier="10" item="1"/>
          <tpl hier="30" item="14"/>
          <tpl fld="3" item="2"/>
        </tpls>
      </n>
      <n v="6" in="0">
        <tpls c="5">
          <tpl hier="6" item="7"/>
          <tpl fld="6" item="3"/>
          <tpl hier="10" item="1"/>
          <tpl hier="30" item="14"/>
          <tpl fld="3" item="2"/>
        </tpls>
      </n>
      <n v="20" in="0">
        <tpls c="5">
          <tpl hier="6" item="7"/>
          <tpl hier="10" item="1"/>
          <tpl fld="7" item="2"/>
          <tpl hier="30" item="14"/>
          <tpl fld="3" item="1"/>
        </tpls>
      </n>
      <n v="3" in="0">
        <tpls c="5">
          <tpl hier="6" item="7"/>
          <tpl fld="6" item="2"/>
          <tpl hier="10" item="1"/>
          <tpl hier="30" item="14"/>
          <tpl fld="3" item="2"/>
        </tpls>
      </n>
      <n v="10" in="0">
        <tpls c="5">
          <tpl hier="6" item="7"/>
          <tpl hier="10" item="1"/>
          <tpl fld="7" item="1"/>
          <tpl hier="30" item="14"/>
          <tpl fld="3" item="2"/>
        </tpls>
      </n>
      <n v="4" in="0">
        <tpls c="5">
          <tpl fld="2" item="3"/>
          <tpl hier="6" item="7"/>
          <tpl hier="10" item="1"/>
          <tpl hier="30" item="14"/>
          <tpl fld="3" item="1"/>
        </tpls>
      </n>
      <n v="6" in="0">
        <tpls c="5">
          <tpl hier="6" item="7"/>
          <tpl fld="6" item="4"/>
          <tpl hier="10" item="1"/>
          <tpl hier="30" item="14"/>
          <tpl fld="3" item="2"/>
        </tpls>
      </n>
      <n v="4" in="0">
        <tpls c="5">
          <tpl hier="6" item="7"/>
          <tpl fld="6" item="0"/>
          <tpl hier="10" item="1"/>
          <tpl hier="30" item="14"/>
          <tpl fld="3" item="2"/>
        </tpls>
      </n>
      <n v="7" in="0">
        <tpls c="5">
          <tpl hier="6" item="7"/>
          <tpl fld="6" item="1"/>
          <tpl hier="10" item="1"/>
          <tpl hier="30" item="14"/>
          <tpl fld="3" item="2"/>
        </tpls>
      </n>
      <n v="6" in="0">
        <tpls c="5">
          <tpl hier="6" item="7"/>
          <tpl fld="6" item="6"/>
          <tpl hier="10" item="1"/>
          <tpl hier="30" item="14"/>
          <tpl fld="3" item="2"/>
        </tpls>
      </n>
      <n v="4" in="0">
        <tpls c="5">
          <tpl hier="6" item="7"/>
          <tpl fld="6" item="2"/>
          <tpl hier="10" item="1"/>
          <tpl hier="30" item="14"/>
          <tpl fld="3" item="1"/>
        </tpls>
      </n>
      <n v="10" in="0">
        <tpls c="5">
          <tpl fld="2" item="6"/>
          <tpl hier="6" item="7"/>
          <tpl hier="10" item="1"/>
          <tpl hier="30" item="14"/>
          <tpl fld="3" item="1"/>
        </tpls>
      </n>
      <n v="4" in="0">
        <tpls c="5">
          <tpl fld="2" item="0"/>
          <tpl hier="6" item="7"/>
          <tpl hier="10" item="1"/>
          <tpl hier="30" item="14"/>
          <tpl fld="3" item="2"/>
        </tpls>
      </n>
      <n v="4" in="0">
        <tpls c="5">
          <tpl fld="2" item="0"/>
          <tpl hier="6" item="7"/>
          <tpl hier="10" item="1"/>
          <tpl hier="30" item="14"/>
          <tpl fld="3" item="1"/>
        </tpls>
      </n>
      <n v="6" in="0">
        <tpls c="5">
          <tpl hier="6" item="7"/>
          <tpl fld="6" item="6"/>
          <tpl hier="10" item="1"/>
          <tpl hier="30" item="14"/>
          <tpl fld="3" item="1"/>
        </tpls>
      </n>
      <m in="0">
        <tpls c="5">
          <tpl hier="6" item="7"/>
          <tpl hier="10" item="1"/>
          <tpl fld="8" item="0"/>
          <tpl hier="30" item="14"/>
          <tpl fld="3" item="2"/>
        </tpls>
      </m>
      <m in="0">
        <tpls c="5">
          <tpl hier="6" item="7"/>
          <tpl hier="10" item="1"/>
          <tpl fld="8" item="0"/>
          <tpl hier="30" item="14"/>
          <tpl fld="3" item="1"/>
        </tpls>
      </m>
      <m in="0">
        <tpls c="5">
          <tpl hier="6" item="7"/>
          <tpl hier="10" item="1"/>
          <tpl fld="8" item="3"/>
          <tpl hier="30" item="14"/>
          <tpl fld="3" item="2"/>
        </tpls>
      </m>
      <n v="7" in="0">
        <tpls c="5">
          <tpl hier="6" item="7"/>
          <tpl hier="10" item="1"/>
          <tpl fld="7" item="0"/>
          <tpl hier="30" item="14"/>
          <tpl fld="3" item="2"/>
        </tpls>
      </n>
      <n v="11" in="0">
        <tpls c="5">
          <tpl hier="6" item="7"/>
          <tpl fld="6" item="3"/>
          <tpl hier="10" item="1"/>
          <tpl hier="30" item="14"/>
          <tpl fld="3" item="1"/>
        </tpls>
      </n>
      <n v="40" in="0">
        <tpls c="5">
          <tpl hier="6" item="7"/>
          <tpl hier="10" item="1"/>
          <tpl hier="23" item="4294967295"/>
          <tpl hier="30" item="14"/>
          <tpl fld="3" item="2"/>
        </tpls>
      </n>
      <n v="10" in="0">
        <tpls c="5">
          <tpl hier="6" item="7"/>
          <tpl fld="6" item="5"/>
          <tpl hier="10" item="1"/>
          <tpl hier="30" item="14"/>
          <tpl fld="3" item="1"/>
        </tpls>
      </n>
      <n v="10" in="0">
        <tpls c="5">
          <tpl hier="6" item="7"/>
          <tpl hier="10" item="1"/>
          <tpl fld="8" item="1"/>
          <tpl hier="30" item="14"/>
          <tpl fld="3" item="1"/>
        </tpls>
      </n>
      <n v="31" in="0">
        <tpls c="5">
          <tpl hier="6" item="7"/>
          <tpl hier="10" item="1"/>
          <tpl fld="8" item="2"/>
          <tpl hier="30" item="14"/>
          <tpl fld="3" item="2"/>
        </tpls>
      </n>
      <n v="35" in="0">
        <tpls c="5">
          <tpl hier="6" item="7"/>
          <tpl hier="10" item="1"/>
          <tpl fld="8" item="2"/>
          <tpl hier="30" item="14"/>
          <tpl fld="3" item="1"/>
        </tpls>
      </n>
      <n v="4" in="0">
        <tpls c="5">
          <tpl hier="6" item="7"/>
          <tpl fld="6" item="4"/>
          <tpl hier="10" item="1"/>
          <tpl hier="30" item="14"/>
          <tpl fld="3" item="1"/>
        </tpls>
      </n>
      <n v="40" in="0">
        <tpls c="5">
          <tpl hier="6" item="7"/>
          <tpl hier="7" item="4294967295"/>
          <tpl hier="10" item="1"/>
          <tpl hier="30" item="14"/>
          <tpl fld="3" item="2"/>
        </tpls>
      </n>
      <n v="4" in="0">
        <tpls c="4">
          <tpl hier="6" item="7"/>
          <tpl hier="10" item="1"/>
          <tpl hier="30" item="14"/>
          <tpl fld="3" item="12"/>
        </tpls>
      </n>
      <n v="9" in="0">
        <tpls c="5">
          <tpl hier="6" item="7"/>
          <tpl hier="10" item="1"/>
          <tpl fld="8" item="1"/>
          <tpl hier="30" item="14"/>
          <tpl fld="3" item="2"/>
        </tpls>
      </n>
      <n v="14" in="0">
        <tpls c="5">
          <tpl hier="6" item="7"/>
          <tpl hier="10" item="1"/>
          <tpl fld="7" item="3"/>
          <tpl hier="30" item="14"/>
          <tpl fld="3" item="2"/>
        </tpls>
      </n>
      <n v="45" in="0">
        <tpls c="5">
          <tpl hier="6" item="7"/>
          <tpl hier="7" item="4294967295"/>
          <tpl hier="10" item="1"/>
          <tpl hier="30" item="14"/>
          <tpl fld="3" item="1"/>
        </tpls>
      </n>
      <n v="8" in="0">
        <tpls c="5">
          <tpl hier="6" item="7"/>
          <tpl fld="6" item="5"/>
          <tpl hier="10" item="1"/>
          <tpl hier="30" item="14"/>
          <tpl fld="3" item="2"/>
        </tpls>
      </n>
      <n v="45" in="0">
        <tpls c="5">
          <tpl hier="6" item="7"/>
          <tpl hier="10" item="1"/>
          <tpl hier="23" item="4294967295"/>
          <tpl hier="30" item="14"/>
          <tpl fld="3" item="1"/>
        </tpls>
      </n>
      <m in="0">
        <tpls c="5">
          <tpl hier="6" item="7"/>
          <tpl hier="10" item="1"/>
          <tpl fld="8" item="3"/>
          <tpl hier="30" item="14"/>
          <tpl fld="3" item="1"/>
        </tpls>
      </m>
      <n v="9" in="0">
        <tpls c="5">
          <tpl hier="6" item="7"/>
          <tpl hier="10" item="1"/>
          <tpl fld="7" item="2"/>
          <tpl hier="30" item="14"/>
          <tpl fld="3" item="2"/>
        </tpls>
      </n>
      <n v="10" in="0">
        <tpls c="5">
          <tpl hier="6" item="7"/>
          <tpl hier="10" item="1"/>
          <tpl fld="7" item="0"/>
          <tpl hier="30" item="14"/>
          <tpl fld="3" item="1"/>
        </tpls>
      </n>
      <n v="4.7058823529411764E-2" in="1">
        <tpls c="4">
          <tpl hier="6" item="7"/>
          <tpl hier="10" item="1"/>
          <tpl hier="30" item="14"/>
          <tpl fld="3" item="4"/>
        </tpls>
      </n>
      <n v="40" in="0">
        <tpls c="5">
          <tpl hier="4" item="4294967295"/>
          <tpl hier="6" item="7"/>
          <tpl hier="10" item="1"/>
          <tpl hier="30" item="14"/>
          <tpl fld="3" item="2"/>
        </tpls>
      </n>
      <n v="45" in="0">
        <tpls c="5">
          <tpl hier="4" item="4294967295"/>
          <tpl hier="6" item="7"/>
          <tpl hier="10" item="1"/>
          <tpl hier="30" item="14"/>
          <tpl fld="3" item="1"/>
        </tpls>
      </n>
      <n v="7" in="0">
        <tpls c="5">
          <tpl hier="6" item="7"/>
          <tpl hier="10" item="1"/>
          <tpl fld="7" item="3"/>
          <tpl hier="30" item="14"/>
          <tpl fld="3" item="1"/>
        </tpls>
      </n>
      <n v="12" in="0">
        <tpls c="2">
          <tpl fld="1" item="6"/>
          <tpl fld="3" item="12"/>
        </tpls>
      </n>
      <n v="4" in="0">
        <tpls c="2">
          <tpl fld="1" item="11"/>
          <tpl fld="3" item="12"/>
        </tpls>
      </n>
      <n v="3" in="0">
        <tpls c="2">
          <tpl fld="1" item="1"/>
          <tpl fld="3" item="12"/>
        </tpls>
      </n>
      <n v="9" in="0">
        <tpls c="2">
          <tpl fld="1" item="9"/>
          <tpl fld="3" item="12"/>
        </tpls>
      </n>
      <n v="3" in="0">
        <tpls c="2">
          <tpl fld="1" item="8"/>
          <tpl fld="3" item="12"/>
        </tpls>
      </n>
      <n v="3" in="0">
        <tpls c="2">
          <tpl fld="1" item="4"/>
          <tpl fld="3" item="12"/>
        </tpls>
      </n>
      <m in="0">
        <tpls c="2">
          <tpl fld="1" item="0"/>
          <tpl fld="3" item="12"/>
        </tpls>
      </m>
      <n v="7" in="0">
        <tpls c="2">
          <tpl fld="1" item="10"/>
          <tpl fld="3" item="12"/>
        </tpls>
      </n>
      <n v="6" in="0">
        <tpls c="2">
          <tpl fld="1" item="5"/>
          <tpl fld="3" item="12"/>
        </tpls>
      </n>
      <n v="4" in="0">
        <tpls c="2">
          <tpl fld="1" item="7"/>
          <tpl fld="3" item="12"/>
        </tpls>
      </n>
      <n v="11" in="0">
        <tpls c="2">
          <tpl fld="1" item="2"/>
          <tpl fld="3" item="12"/>
        </tpls>
      </n>
      <n v="9" in="0">
        <tpls c="2">
          <tpl fld="1" item="3"/>
          <tpl fld="3" item="12"/>
        </tpls>
      </n>
      <n v="0.13186813186813187" in="1">
        <tpls c="2">
          <tpl fld="1" item="6"/>
          <tpl fld="3" item="4"/>
        </tpls>
      </n>
      <n v="6.25E-2" in="1">
        <tpls c="2">
          <tpl fld="1" item="11"/>
          <tpl fld="3" item="4"/>
        </tpls>
      </n>
      <n v="3.5714285714285712E-2" in="1">
        <tpls c="2">
          <tpl fld="1" item="8"/>
          <tpl fld="3" item="4"/>
        </tpls>
      </n>
      <n v="4.5454545454545456E-2" in="1">
        <tpls c="2">
          <tpl fld="1" item="4"/>
          <tpl fld="3" item="4"/>
        </tpls>
      </n>
      <m in="1">
        <tpls c="2">
          <tpl fld="1" item="0"/>
          <tpl fld="3" item="4"/>
        </tpls>
      </m>
      <n v="3.7974683544303799E-2" in="1">
        <tpls c="2">
          <tpl fld="1" item="1"/>
          <tpl fld="3" item="4"/>
        </tpls>
      </n>
      <n v="8.1081081081081086E-2" in="1">
        <tpls c="2">
          <tpl fld="1" item="5"/>
          <tpl fld="3" item="4"/>
        </tpls>
      </n>
      <n v="0.1111111111111111" in="1">
        <tpls c="2">
          <tpl fld="1" item="9"/>
          <tpl fld="3" item="4"/>
        </tpls>
      </n>
      <n v="4.7058823529411764E-2" in="1">
        <tpls c="2">
          <tpl fld="1" item="7"/>
          <tpl fld="3" item="4"/>
        </tpls>
      </n>
      <n v="0.13924050632911392" in="1">
        <tpls c="2">
          <tpl fld="1" item="2"/>
          <tpl fld="3" item="4"/>
        </tpls>
      </n>
      <n v="0.14285714285714285" in="1">
        <tpls c="2">
          <tpl fld="1" item="3"/>
          <tpl fld="3" item="4"/>
        </tpls>
      </n>
      <n v="8.3333333333333329E-2" in="1">
        <tpls c="2">
          <tpl fld="1" item="10"/>
          <tpl fld="3" item="4"/>
        </tpls>
      </n>
      <n v="65000" in="0">
        <tpls c="4">
          <tpl hier="6" item="7"/>
          <tpl hier="10" item="1"/>
          <tpl hier="30" item="15"/>
          <tpl fld="3" item="3"/>
        </tpls>
      </n>
      <n v="26500" in="0">
        <tpls c="4">
          <tpl hier="6" item="7"/>
          <tpl hier="10" item="1"/>
          <tpl hier="30" item="15"/>
          <tpl fld="3" item="5"/>
        </tpls>
      </n>
      <n v="65000" in="0">
        <tpls c="4">
          <tpl hier="6" item="7"/>
          <tpl hier="10" item="1"/>
          <tpl hier="30" item="15"/>
          <tpl fld="3" item="6"/>
        </tpls>
      </n>
      <n v="2" in="0">
        <tpls c="4">
          <tpl hier="6" item="7"/>
          <tpl hier="10" item="1"/>
          <tpl hier="30" item="15"/>
          <tpl fld="3" item="7"/>
        </tpls>
      </n>
      <n v="65000" in="0">
        <tpls c="4">
          <tpl hier="6" item="7"/>
          <tpl hier="10" item="1"/>
          <tpl hier="30" item="15"/>
          <tpl fld="3" item="8"/>
        </tpls>
      </n>
      <m in="0">
        <tpls c="4">
          <tpl hier="6" item="7"/>
          <tpl hier="10" item="1"/>
          <tpl hier="30" item="15"/>
          <tpl fld="3" item="9"/>
        </tpls>
      </m>
      <n v="4500" in="0">
        <tpls c="4">
          <tpl hier="6" item="7"/>
          <tpl hier="10" item="1"/>
          <tpl hier="30" item="15"/>
          <tpl fld="3" item="10"/>
        </tpls>
      </n>
      <n v="65000" in="0">
        <tpls c="4">
          <tpl hier="6" item="7"/>
          <tpl hier="10" item="1"/>
          <tpl hier="30" item="15"/>
          <tpl fld="3" item="11"/>
        </tpls>
      </n>
      <n v="81" in="0">
        <tpls c="5">
          <tpl hier="1" item="4294967295"/>
          <tpl hier="6" item="7"/>
          <tpl hier="10" item="1"/>
          <tpl hier="30" item="15"/>
          <tpl fld="3" item="0"/>
        </tpls>
      </n>
      <n v="8" in="0">
        <tpls c="5">
          <tpl fld="2" item="6"/>
          <tpl hier="6" item="7"/>
          <tpl hier="10" item="1"/>
          <tpl hier="30" item="15"/>
          <tpl fld="3" item="2"/>
        </tpls>
      </n>
      <n v="10" in="0">
        <tpls c="5">
          <tpl fld="2" item="1"/>
          <tpl hier="6" item="7"/>
          <tpl hier="10" item="1"/>
          <tpl hier="30" item="15"/>
          <tpl fld="3" item="2"/>
        </tpls>
      </n>
      <n v="6" in="0">
        <tpls c="5">
          <tpl fld="2" item="4"/>
          <tpl hier="6" item="7"/>
          <tpl hier="10" item="1"/>
          <tpl hier="30" item="15"/>
          <tpl fld="3" item="2"/>
        </tpls>
      </n>
      <n v="36" in="0">
        <tpls c="5">
          <tpl fld="5" item="1"/>
          <tpl hier="6" item="7"/>
          <tpl hier="10" item="1"/>
          <tpl hier="30" item="15"/>
          <tpl fld="3" item="0"/>
        </tpls>
      </n>
      <n v="4" in="0">
        <tpls c="5">
          <tpl hier="6" item="7"/>
          <tpl fld="6" item="0"/>
          <tpl hier="10" item="1"/>
          <tpl hier="30" item="15"/>
          <tpl fld="3" item="1"/>
        </tpls>
      </n>
      <n v="6" in="0">
        <tpls c="5">
          <tpl fld="2" item="2"/>
          <tpl hier="6" item="7"/>
          <tpl hier="10" item="1"/>
          <tpl hier="30" item="15"/>
          <tpl fld="3" item="1"/>
        </tpls>
      </n>
      <n v="4" in="0">
        <tpls c="5">
          <tpl fld="2" item="4"/>
          <tpl hier="6" item="7"/>
          <tpl hier="10" item="1"/>
          <tpl hier="30" item="15"/>
          <tpl fld="3" item="1"/>
        </tpls>
      </n>
      <n v="5" in="0">
        <tpls c="5">
          <tpl fld="2" item="3"/>
          <tpl hier="6" item="7"/>
          <tpl hier="10" item="1"/>
          <tpl hier="30" item="15"/>
          <tpl fld="3" item="2"/>
        </tpls>
      </n>
      <n v="45" in="0">
        <tpls c="5">
          <tpl fld="5" item="0"/>
          <tpl hier="6" item="7"/>
          <tpl hier="10" item="1"/>
          <tpl hier="30" item="15"/>
          <tpl fld="3" item="0"/>
        </tpls>
      </n>
      <n v="9" in="0">
        <tpls c="5">
          <tpl fld="2" item="1"/>
          <tpl hier="6" item="7"/>
          <tpl hier="10" item="1"/>
          <tpl hier="30" item="15"/>
          <tpl fld="3" item="1"/>
        </tpls>
      </n>
      <n v="6" in="0">
        <tpls c="5">
          <tpl fld="2" item="5"/>
          <tpl hier="6" item="7"/>
          <tpl hier="10" item="1"/>
          <tpl hier="30" item="15"/>
          <tpl fld="3" item="2"/>
        </tpls>
      </n>
      <n v="45" in="0">
        <tpls c="5">
          <tpl hier="6" item="7"/>
          <tpl hier="10" item="1"/>
          <tpl hier="25" item="4294967295"/>
          <tpl hier="30" item="15"/>
          <tpl fld="3" item="2"/>
        </tpls>
      </n>
      <n v="6" in="0">
        <tpls c="5">
          <tpl fld="2" item="5"/>
          <tpl hier="6" item="7"/>
          <tpl hier="10" item="1"/>
          <tpl hier="30" item="15"/>
          <tpl fld="3" item="1"/>
        </tpls>
      </n>
      <n v="4" in="0">
        <tpls c="5">
          <tpl hier="6" item="7"/>
          <tpl fld="6" item="1"/>
          <tpl hier="10" item="1"/>
          <tpl hier="30" item="15"/>
          <tpl fld="3" item="1"/>
        </tpls>
      </n>
      <n v="36" in="0">
        <tpls c="5">
          <tpl hier="6" item="7"/>
          <tpl hier="10" item="1"/>
          <tpl hier="25" item="4294967295"/>
          <tpl hier="30" item="15"/>
          <tpl fld="3" item="1"/>
        </tpls>
      </n>
      <n v="7" in="0">
        <tpls c="5">
          <tpl hier="6" item="7"/>
          <tpl hier="10" item="1"/>
          <tpl fld="7" item="1"/>
          <tpl hier="30" item="15"/>
          <tpl fld="3" item="1"/>
        </tpls>
      </n>
      <n v="5" in="0">
        <tpls c="5">
          <tpl fld="2" item="2"/>
          <tpl hier="6" item="7"/>
          <tpl hier="10" item="1"/>
          <tpl hier="30" item="15"/>
          <tpl fld="3" item="2"/>
        </tpls>
      </n>
      <n v="5" in="0">
        <tpls c="5">
          <tpl hier="6" item="7"/>
          <tpl fld="6" item="3"/>
          <tpl hier="10" item="1"/>
          <tpl hier="30" item="15"/>
          <tpl fld="3" item="2"/>
        </tpls>
      </n>
      <n v="9" in="0">
        <tpls c="5">
          <tpl hier="6" item="7"/>
          <tpl hier="10" item="1"/>
          <tpl fld="7" item="2"/>
          <tpl hier="30" item="15"/>
          <tpl fld="3" item="1"/>
        </tpls>
      </n>
      <n v="10" in="0">
        <tpls c="5">
          <tpl hier="6" item="7"/>
          <tpl fld="6" item="2"/>
          <tpl hier="10" item="1"/>
          <tpl hier="30" item="15"/>
          <tpl fld="3" item="2"/>
        </tpls>
      </n>
      <n v="17" in="0">
        <tpls c="5">
          <tpl hier="6" item="7"/>
          <tpl hier="10" item="1"/>
          <tpl fld="7" item="1"/>
          <tpl hier="30" item="15"/>
          <tpl fld="3" item="2"/>
        </tpls>
      </n>
      <n v="4" in="0">
        <tpls c="5">
          <tpl fld="2" item="3"/>
          <tpl hier="6" item="7"/>
          <tpl hier="10" item="1"/>
          <tpl hier="30" item="15"/>
          <tpl fld="3" item="1"/>
        </tpls>
      </n>
      <n v="5" in="0">
        <tpls c="5">
          <tpl hier="6" item="7"/>
          <tpl fld="6" item="4"/>
          <tpl hier="10" item="1"/>
          <tpl hier="30" item="15"/>
          <tpl fld="3" item="2"/>
        </tpls>
      </n>
      <n v="5" in="0">
        <tpls c="5">
          <tpl hier="6" item="7"/>
          <tpl fld="6" item="0"/>
          <tpl hier="10" item="1"/>
          <tpl hier="30" item="15"/>
          <tpl fld="3" item="2"/>
        </tpls>
      </n>
      <n v="6" in="0">
        <tpls c="5">
          <tpl hier="6" item="7"/>
          <tpl fld="6" item="1"/>
          <tpl hier="10" item="1"/>
          <tpl hier="30" item="15"/>
          <tpl fld="3" item="2"/>
        </tpls>
      </n>
      <n v="6" in="0">
        <tpls c="5">
          <tpl hier="6" item="7"/>
          <tpl fld="6" item="6"/>
          <tpl hier="10" item="1"/>
          <tpl hier="30" item="15"/>
          <tpl fld="3" item="2"/>
        </tpls>
      </n>
      <n v="9" in="0">
        <tpls c="5">
          <tpl hier="6" item="7"/>
          <tpl fld="6" item="2"/>
          <tpl hier="10" item="1"/>
          <tpl hier="30" item="15"/>
          <tpl fld="3" item="1"/>
        </tpls>
      </n>
      <n v="3" in="0">
        <tpls c="5">
          <tpl fld="2" item="6"/>
          <tpl hier="6" item="7"/>
          <tpl hier="10" item="1"/>
          <tpl hier="30" item="15"/>
          <tpl fld="3" item="1"/>
        </tpls>
      </n>
      <n v="5" in="0">
        <tpls c="5">
          <tpl fld="2" item="0"/>
          <tpl hier="6" item="7"/>
          <tpl hier="10" item="1"/>
          <tpl hier="30" item="15"/>
          <tpl fld="3" item="2"/>
        </tpls>
      </n>
      <n v="4" in="0">
        <tpls c="5">
          <tpl fld="2" item="0"/>
          <tpl hier="6" item="7"/>
          <tpl hier="10" item="1"/>
          <tpl hier="30" item="15"/>
          <tpl fld="3" item="1"/>
        </tpls>
      </n>
      <n v="6" in="0">
        <tpls c="5">
          <tpl hier="6" item="7"/>
          <tpl fld="6" item="6"/>
          <tpl hier="10" item="1"/>
          <tpl hier="30" item="15"/>
          <tpl fld="3" item="1"/>
        </tpls>
      </n>
      <m in="0">
        <tpls c="5">
          <tpl hier="6" item="7"/>
          <tpl hier="10" item="1"/>
          <tpl fld="8" item="0"/>
          <tpl hier="30" item="15"/>
          <tpl fld="3" item="2"/>
        </tpls>
      </m>
      <m in="0">
        <tpls c="5">
          <tpl hier="6" item="7"/>
          <tpl hier="10" item="1"/>
          <tpl fld="8" item="0"/>
          <tpl hier="30" item="15"/>
          <tpl fld="3" item="1"/>
        </tpls>
      </m>
      <m in="0">
        <tpls c="5">
          <tpl hier="6" item="7"/>
          <tpl hier="10" item="1"/>
          <tpl fld="8" item="3"/>
          <tpl hier="30" item="15"/>
          <tpl fld="3" item="2"/>
        </tpls>
      </m>
      <n v="9" in="0">
        <tpls c="5">
          <tpl hier="6" item="7"/>
          <tpl hier="10" item="1"/>
          <tpl fld="7" item="0"/>
          <tpl hier="30" item="15"/>
          <tpl fld="3" item="2"/>
        </tpls>
      </n>
      <n v="6" in="0">
        <tpls c="5">
          <tpl hier="6" item="7"/>
          <tpl fld="6" item="3"/>
          <tpl hier="10" item="1"/>
          <tpl hier="30" item="15"/>
          <tpl fld="3" item="1"/>
        </tpls>
      </n>
      <n v="45" in="0">
        <tpls c="5">
          <tpl hier="6" item="7"/>
          <tpl hier="10" item="1"/>
          <tpl hier="23" item="4294967295"/>
          <tpl hier="30" item="15"/>
          <tpl fld="3" item="2"/>
        </tpls>
      </n>
      <n v="3" in="0">
        <tpls c="5">
          <tpl hier="6" item="7"/>
          <tpl fld="6" item="5"/>
          <tpl hier="10" item="1"/>
          <tpl hier="30" item="15"/>
          <tpl fld="3" item="1"/>
        </tpls>
      </n>
      <n v="36" in="0">
        <tpls c="5">
          <tpl hier="6" item="7"/>
          <tpl hier="10" item="1"/>
          <tpl fld="8" item="1"/>
          <tpl hier="30" item="15"/>
          <tpl fld="3" item="1"/>
        </tpls>
      </n>
      <m in="0">
        <tpls c="5">
          <tpl hier="6" item="7"/>
          <tpl hier="10" item="1"/>
          <tpl fld="8" item="2"/>
          <tpl hier="30" item="15"/>
          <tpl fld="3" item="2"/>
        </tpls>
      </m>
      <m in="0">
        <tpls c="5">
          <tpl hier="6" item="7"/>
          <tpl hier="10" item="1"/>
          <tpl fld="8" item="2"/>
          <tpl hier="30" item="15"/>
          <tpl fld="3" item="1"/>
        </tpls>
      </m>
      <n v="4" in="0">
        <tpls c="5">
          <tpl hier="6" item="7"/>
          <tpl fld="6" item="4"/>
          <tpl hier="10" item="1"/>
          <tpl hier="30" item="15"/>
          <tpl fld="3" item="1"/>
        </tpls>
      </n>
      <n v="45" in="0">
        <tpls c="5">
          <tpl hier="6" item="7"/>
          <tpl hier="7" item="4294967295"/>
          <tpl hier="10" item="1"/>
          <tpl hier="30" item="15"/>
          <tpl fld="3" item="2"/>
        </tpls>
      </n>
      <n v="9" in="0">
        <tpls c="4">
          <tpl hier="6" item="7"/>
          <tpl hier="10" item="1"/>
          <tpl hier="30" item="15"/>
          <tpl fld="3" item="12"/>
        </tpls>
      </n>
      <n v="45" in="0">
        <tpls c="5">
          <tpl hier="6" item="7"/>
          <tpl hier="10" item="1"/>
          <tpl fld="8" item="1"/>
          <tpl hier="30" item="15"/>
          <tpl fld="3" item="2"/>
        </tpls>
      </n>
      <n v="8" in="0">
        <tpls c="5">
          <tpl hier="6" item="7"/>
          <tpl hier="10" item="1"/>
          <tpl fld="7" item="3"/>
          <tpl hier="30" item="15"/>
          <tpl fld="3" item="2"/>
        </tpls>
      </n>
      <n v="36" in="0">
        <tpls c="5">
          <tpl hier="6" item="7"/>
          <tpl hier="7" item="4294967295"/>
          <tpl hier="10" item="1"/>
          <tpl hier="30" item="15"/>
          <tpl fld="3" item="1"/>
        </tpls>
      </n>
      <n v="8" in="0">
        <tpls c="5">
          <tpl hier="6" item="7"/>
          <tpl fld="6" item="5"/>
          <tpl hier="10" item="1"/>
          <tpl hier="30" item="15"/>
          <tpl fld="3" item="2"/>
        </tpls>
      </n>
      <n v="36" in="0">
        <tpls c="5">
          <tpl hier="6" item="7"/>
          <tpl hier="10" item="1"/>
          <tpl hier="23" item="4294967295"/>
          <tpl hier="30" item="15"/>
          <tpl fld="3" item="1"/>
        </tpls>
      </n>
      <m in="0">
        <tpls c="5">
          <tpl hier="6" item="7"/>
          <tpl hier="10" item="1"/>
          <tpl fld="8" item="3"/>
          <tpl hier="30" item="15"/>
          <tpl fld="3" item="1"/>
        </tpls>
      </m>
      <n v="11" in="0">
        <tpls c="5">
          <tpl hier="6" item="7"/>
          <tpl hier="10" item="1"/>
          <tpl fld="7" item="2"/>
          <tpl hier="30" item="15"/>
          <tpl fld="3" item="2"/>
        </tpls>
      </n>
      <n v="8" in="0">
        <tpls c="5">
          <tpl hier="6" item="7"/>
          <tpl hier="10" item="1"/>
          <tpl fld="7" item="0"/>
          <tpl hier="30" item="15"/>
          <tpl fld="3" item="1"/>
        </tpls>
      </n>
      <n v="0.1111111111111111" in="1">
        <tpls c="4">
          <tpl hier="6" item="7"/>
          <tpl hier="10" item="1"/>
          <tpl hier="30" item="15"/>
          <tpl fld="3" item="4"/>
        </tpls>
      </n>
      <n v="45" in="0">
        <tpls c="5">
          <tpl hier="4" item="4294967295"/>
          <tpl hier="6" item="7"/>
          <tpl hier="10" item="1"/>
          <tpl hier="30" item="15"/>
          <tpl fld="3" item="2"/>
        </tpls>
      </n>
      <n v="36" in="0">
        <tpls c="5">
          <tpl hier="4" item="4294967295"/>
          <tpl hier="6" item="7"/>
          <tpl hier="10" item="1"/>
          <tpl hier="30" item="15"/>
          <tpl fld="3" item="1"/>
        </tpls>
      </n>
      <n v="12" in="0">
        <tpls c="5">
          <tpl hier="6" item="7"/>
          <tpl hier="10" item="1"/>
          <tpl fld="7" item="3"/>
          <tpl hier="30" item="15"/>
          <tpl fld="3" item="1"/>
        </tpls>
      </n>
      <n v="48400" in="0">
        <tpls c="4">
          <tpl hier="6" item="7"/>
          <tpl hier="10" item="1"/>
          <tpl hier="30" item="16"/>
          <tpl fld="3" item="3"/>
        </tpls>
      </n>
      <n v="14500" in="0">
        <tpls c="4">
          <tpl hier="6" item="7"/>
          <tpl hier="10" item="1"/>
          <tpl hier="30" item="16"/>
          <tpl fld="3" item="5"/>
        </tpls>
      </n>
      <n v="48400" in="0">
        <tpls c="4">
          <tpl hier="6" item="7"/>
          <tpl hier="10" item="1"/>
          <tpl hier="30" item="16"/>
          <tpl fld="3" item="6"/>
        </tpls>
      </n>
      <n v="1" in="0">
        <tpls c="4">
          <tpl hier="6" item="7"/>
          <tpl hier="10" item="1"/>
          <tpl hier="30" item="16"/>
          <tpl fld="3" item="7"/>
        </tpls>
      </n>
      <n v="48400" in="0">
        <tpls c="4">
          <tpl hier="6" item="7"/>
          <tpl hier="10" item="1"/>
          <tpl hier="30" item="16"/>
          <tpl fld="3" item="8"/>
        </tpls>
      </n>
      <m in="0">
        <tpls c="4">
          <tpl hier="6" item="7"/>
          <tpl hier="10" item="1"/>
          <tpl hier="30" item="16"/>
          <tpl fld="3" item="9"/>
        </tpls>
      </m>
      <n v="4000" in="0">
        <tpls c="4">
          <tpl hier="6" item="7"/>
          <tpl hier="10" item="1"/>
          <tpl hier="30" item="16"/>
          <tpl fld="3" item="10"/>
        </tpls>
      </n>
      <n v="48400" in="0">
        <tpls c="4">
          <tpl hier="6" item="7"/>
          <tpl hier="10" item="1"/>
          <tpl hier="30" item="16"/>
          <tpl fld="3" item="11"/>
        </tpls>
      </n>
      <n v="66" in="0">
        <tpls c="5">
          <tpl hier="1" item="4294967295"/>
          <tpl hier="6" item="7"/>
          <tpl hier="10" item="1"/>
          <tpl hier="30" item="16"/>
          <tpl fld="3" item="0"/>
        </tpls>
      </n>
      <n v="5" in="0">
        <tpls c="5">
          <tpl fld="2" item="6"/>
          <tpl hier="6" item="7"/>
          <tpl hier="10" item="1"/>
          <tpl hier="30" item="16"/>
          <tpl fld="3" item="2"/>
        </tpls>
      </n>
      <n v="2" in="0">
        <tpls c="5">
          <tpl fld="2" item="1"/>
          <tpl hier="6" item="7"/>
          <tpl hier="10" item="1"/>
          <tpl hier="30" item="16"/>
          <tpl fld="3" item="2"/>
        </tpls>
      </n>
      <n v="7" in="0">
        <tpls c="5">
          <tpl fld="2" item="4"/>
          <tpl hier="6" item="7"/>
          <tpl hier="10" item="1"/>
          <tpl hier="30" item="16"/>
          <tpl fld="3" item="2"/>
        </tpls>
      </n>
      <n v="30" in="0">
        <tpls c="5">
          <tpl fld="5" item="1"/>
          <tpl hier="6" item="7"/>
          <tpl hier="10" item="1"/>
          <tpl hier="30" item="16"/>
          <tpl fld="3" item="0"/>
        </tpls>
      </n>
      <n v="3" in="0">
        <tpls c="5">
          <tpl hier="6" item="7"/>
          <tpl fld="6" item="0"/>
          <tpl hier="10" item="1"/>
          <tpl hier="30" item="16"/>
          <tpl fld="3" item="1"/>
        </tpls>
      </n>
      <n v="2" in="0">
        <tpls c="5">
          <tpl fld="2" item="2"/>
          <tpl hier="6" item="7"/>
          <tpl hier="10" item="1"/>
          <tpl hier="30" item="16"/>
          <tpl fld="3" item="1"/>
        </tpls>
      </n>
      <n v="7" in="0">
        <tpls c="5">
          <tpl fld="2" item="4"/>
          <tpl hier="6" item="7"/>
          <tpl hier="10" item="1"/>
          <tpl hier="30" item="16"/>
          <tpl fld="3" item="1"/>
        </tpls>
      </n>
      <n v="10" in="0">
        <tpls c="5">
          <tpl fld="2" item="3"/>
          <tpl hier="6" item="7"/>
          <tpl hier="10" item="1"/>
          <tpl hier="30" item="16"/>
          <tpl fld="3" item="2"/>
        </tpls>
      </n>
      <n v="36" in="0">
        <tpls c="5">
          <tpl fld="5" item="0"/>
          <tpl hier="6" item="7"/>
          <tpl hier="10" item="1"/>
          <tpl hier="30" item="16"/>
          <tpl fld="3" item="0"/>
        </tpls>
      </n>
      <n v="3" in="0">
        <tpls c="5">
          <tpl fld="2" item="1"/>
          <tpl hier="6" item="7"/>
          <tpl hier="10" item="1"/>
          <tpl hier="30" item="16"/>
          <tpl fld="3" item="1"/>
        </tpls>
      </n>
      <n v="4" in="0">
        <tpls c="5">
          <tpl fld="2" item="5"/>
          <tpl hier="6" item="7"/>
          <tpl hier="10" item="1"/>
          <tpl hier="30" item="16"/>
          <tpl fld="3" item="2"/>
        </tpls>
      </n>
      <n v="36" in="0">
        <tpls c="5">
          <tpl hier="6" item="7"/>
          <tpl hier="10" item="1"/>
          <tpl hier="25" item="4294967295"/>
          <tpl hier="30" item="16"/>
          <tpl fld="3" item="2"/>
        </tpls>
      </n>
      <n v="7" in="0">
        <tpls c="5">
          <tpl fld="2" item="5"/>
          <tpl hier="6" item="7"/>
          <tpl hier="10" item="1"/>
          <tpl hier="30" item="16"/>
          <tpl fld="3" item="1"/>
        </tpls>
      </n>
      <n v="7" in="0">
        <tpls c="5">
          <tpl hier="6" item="7"/>
          <tpl fld="6" item="1"/>
          <tpl hier="10" item="1"/>
          <tpl hier="30" item="16"/>
          <tpl fld="3" item="1"/>
        </tpls>
      </n>
      <n v="30" in="0">
        <tpls c="5">
          <tpl hier="6" item="7"/>
          <tpl hier="10" item="1"/>
          <tpl hier="25" item="4294967295"/>
          <tpl hier="30" item="16"/>
          <tpl fld="3" item="1"/>
        </tpls>
      </n>
      <n v="8" in="0">
        <tpls c="5">
          <tpl hier="6" item="7"/>
          <tpl hier="10" item="1"/>
          <tpl fld="7" item="1"/>
          <tpl hier="30" item="16"/>
          <tpl fld="3" item="1"/>
        </tpls>
      </n>
      <n v="6" in="0">
        <tpls c="5">
          <tpl fld="2" item="2"/>
          <tpl hier="6" item="7"/>
          <tpl hier="10" item="1"/>
          <tpl hier="30" item="16"/>
          <tpl fld="3" item="2"/>
        </tpls>
      </n>
      <n v="6" in="0">
        <tpls c="5">
          <tpl hier="6" item="7"/>
          <tpl fld="6" item="3"/>
          <tpl hier="10" item="1"/>
          <tpl hier="30" item="16"/>
          <tpl fld="3" item="2"/>
        </tpls>
      </n>
      <n v="6" in="0">
        <tpls c="5">
          <tpl hier="6" item="7"/>
          <tpl hier="10" item="1"/>
          <tpl fld="7" item="2"/>
          <tpl hier="30" item="16"/>
          <tpl fld="3" item="1"/>
        </tpls>
      </n>
      <n v="2" in="0">
        <tpls c="5">
          <tpl hier="6" item="7"/>
          <tpl fld="6" item="2"/>
          <tpl hier="10" item="1"/>
          <tpl hier="30" item="16"/>
          <tpl fld="3" item="2"/>
        </tpls>
      </n>
      <n v="9" in="0">
        <tpls c="5">
          <tpl hier="6" item="7"/>
          <tpl hier="10" item="1"/>
          <tpl fld="7" item="1"/>
          <tpl hier="30" item="16"/>
          <tpl fld="3" item="2"/>
        </tpls>
      </n>
      <n v="8" in="0">
        <tpls c="5">
          <tpl fld="2" item="3"/>
          <tpl hier="6" item="7"/>
          <tpl hier="10" item="1"/>
          <tpl hier="30" item="16"/>
          <tpl fld="3" item="1"/>
        </tpls>
      </n>
      <n v="10" in="0">
        <tpls c="5">
          <tpl hier="6" item="7"/>
          <tpl fld="6" item="4"/>
          <tpl hier="10" item="1"/>
          <tpl hier="30" item="16"/>
          <tpl fld="3" item="2"/>
        </tpls>
      </n>
      <n v="2" in="0">
        <tpls c="5">
          <tpl hier="6" item="7"/>
          <tpl fld="6" item="0"/>
          <tpl hier="10" item="1"/>
          <tpl hier="30" item="16"/>
          <tpl fld="3" item="2"/>
        </tpls>
      </n>
      <n v="7" in="0">
        <tpls c="5">
          <tpl hier="6" item="7"/>
          <tpl fld="6" item="1"/>
          <tpl hier="10" item="1"/>
          <tpl hier="30" item="16"/>
          <tpl fld="3" item="2"/>
        </tpls>
      </n>
      <n v="4" in="0">
        <tpls c="5">
          <tpl hier="6" item="7"/>
          <tpl fld="6" item="6"/>
          <tpl hier="10" item="1"/>
          <tpl hier="30" item="16"/>
          <tpl fld="3" item="2"/>
        </tpls>
      </n>
      <n v="3" in="0">
        <tpls c="5">
          <tpl hier="6" item="7"/>
          <tpl fld="6" item="2"/>
          <tpl hier="10" item="1"/>
          <tpl hier="30" item="16"/>
          <tpl fld="3" item="1"/>
        </tpls>
      </n>
      <m in="0">
        <tpls c="5">
          <tpl fld="2" item="6"/>
          <tpl hier="6" item="7"/>
          <tpl hier="10" item="1"/>
          <tpl hier="30" item="16"/>
          <tpl fld="3" item="1"/>
        </tpls>
      </m>
      <n v="2" in="0">
        <tpls c="5">
          <tpl fld="2" item="0"/>
          <tpl hier="6" item="7"/>
          <tpl hier="10" item="1"/>
          <tpl hier="30" item="16"/>
          <tpl fld="3" item="2"/>
        </tpls>
      </n>
      <n v="3" in="0">
        <tpls c="5">
          <tpl fld="2" item="0"/>
          <tpl hier="6" item="7"/>
          <tpl hier="10" item="1"/>
          <tpl hier="30" item="16"/>
          <tpl fld="3" item="1"/>
        </tpls>
      </n>
      <n v="7" in="0">
        <tpls c="5">
          <tpl hier="6" item="7"/>
          <tpl fld="6" item="6"/>
          <tpl hier="10" item="1"/>
          <tpl hier="30" item="16"/>
          <tpl fld="3" item="1"/>
        </tpls>
      </n>
      <m in="0">
        <tpls c="5">
          <tpl hier="6" item="7"/>
          <tpl hier="10" item="1"/>
          <tpl fld="8" item="0"/>
          <tpl hier="30" item="16"/>
          <tpl fld="3" item="2"/>
        </tpls>
      </m>
      <m in="0">
        <tpls c="5">
          <tpl hier="6" item="7"/>
          <tpl hier="10" item="1"/>
          <tpl fld="8" item="0"/>
          <tpl hier="30" item="16"/>
          <tpl fld="3" item="1"/>
        </tpls>
      </m>
      <n v="36" in="0">
        <tpls c="5">
          <tpl hier="6" item="7"/>
          <tpl hier="10" item="1"/>
          <tpl fld="8" item="3"/>
          <tpl hier="30" item="16"/>
          <tpl fld="3" item="2"/>
        </tpls>
      </n>
      <n v="10" in="0">
        <tpls c="5">
          <tpl hier="6" item="7"/>
          <tpl hier="10" item="1"/>
          <tpl fld="7" item="0"/>
          <tpl hier="30" item="16"/>
          <tpl fld="3" item="2"/>
        </tpls>
      </n>
      <n v="2" in="0">
        <tpls c="5">
          <tpl hier="6" item="7"/>
          <tpl fld="6" item="3"/>
          <tpl hier="10" item="1"/>
          <tpl hier="30" item="16"/>
          <tpl fld="3" item="1"/>
        </tpls>
      </n>
      <n v="36" in="0">
        <tpls c="5">
          <tpl hier="6" item="7"/>
          <tpl hier="10" item="1"/>
          <tpl hier="23" item="4294967295"/>
          <tpl hier="30" item="16"/>
          <tpl fld="3" item="2"/>
        </tpls>
      </n>
      <m in="0">
        <tpls c="5">
          <tpl hier="6" item="7"/>
          <tpl fld="6" item="5"/>
          <tpl hier="10" item="1"/>
          <tpl hier="30" item="16"/>
          <tpl fld="3" item="1"/>
        </tpls>
      </m>
      <m in="0">
        <tpls c="5">
          <tpl hier="6" item="7"/>
          <tpl hier="10" item="1"/>
          <tpl fld="8" item="1"/>
          <tpl hier="30" item="16"/>
          <tpl fld="3" item="1"/>
        </tpls>
      </m>
      <m in="0">
        <tpls c="5">
          <tpl hier="6" item="7"/>
          <tpl hier="10" item="1"/>
          <tpl fld="8" item="2"/>
          <tpl hier="30" item="16"/>
          <tpl fld="3" item="2"/>
        </tpls>
      </m>
      <m in="0">
        <tpls c="5">
          <tpl hier="6" item="7"/>
          <tpl hier="10" item="1"/>
          <tpl fld="8" item="2"/>
          <tpl hier="30" item="16"/>
          <tpl fld="3" item="1"/>
        </tpls>
      </m>
      <n v="8" in="0">
        <tpls c="5">
          <tpl hier="6" item="7"/>
          <tpl fld="6" item="4"/>
          <tpl hier="10" item="1"/>
          <tpl hier="30" item="16"/>
          <tpl fld="3" item="1"/>
        </tpls>
      </n>
      <n v="36" in="0">
        <tpls c="5">
          <tpl hier="6" item="7"/>
          <tpl hier="7" item="4294967295"/>
          <tpl hier="10" item="1"/>
          <tpl hier="30" item="16"/>
          <tpl fld="3" item="2"/>
        </tpls>
      </n>
      <n v="3" in="0">
        <tpls c="4">
          <tpl hier="6" item="7"/>
          <tpl hier="10" item="1"/>
          <tpl hier="30" item="16"/>
          <tpl fld="3" item="12"/>
        </tpls>
      </n>
      <m in="0">
        <tpls c="5">
          <tpl hier="6" item="7"/>
          <tpl hier="10" item="1"/>
          <tpl fld="8" item="1"/>
          <tpl hier="30" item="16"/>
          <tpl fld="3" item="2"/>
        </tpls>
      </m>
      <n v="10" in="0">
        <tpls c="5">
          <tpl hier="6" item="7"/>
          <tpl hier="10" item="1"/>
          <tpl fld="7" item="3"/>
          <tpl hier="30" item="16"/>
          <tpl fld="3" item="2"/>
        </tpls>
      </n>
      <n v="30" in="0">
        <tpls c="5">
          <tpl hier="6" item="7"/>
          <tpl hier="7" item="4294967295"/>
          <tpl hier="10" item="1"/>
          <tpl hier="30" item="16"/>
          <tpl fld="3" item="1"/>
        </tpls>
      </n>
      <n v="5" in="0">
        <tpls c="5">
          <tpl hier="6" item="7"/>
          <tpl fld="6" item="5"/>
          <tpl hier="10" item="1"/>
          <tpl hier="30" item="16"/>
          <tpl fld="3" item="2"/>
        </tpls>
      </n>
      <n v="30" in="0">
        <tpls c="5">
          <tpl hier="6" item="7"/>
          <tpl hier="10" item="1"/>
          <tpl hier="23" item="4294967295"/>
          <tpl hier="30" item="16"/>
          <tpl fld="3" item="1"/>
        </tpls>
      </n>
      <n v="30" in="0">
        <tpls c="5">
          <tpl hier="6" item="7"/>
          <tpl hier="10" item="1"/>
          <tpl fld="8" item="3"/>
          <tpl hier="30" item="16"/>
          <tpl fld="3" item="1"/>
        </tpls>
      </n>
      <n v="7" in="0">
        <tpls c="5">
          <tpl hier="6" item="7"/>
          <tpl hier="10" item="1"/>
          <tpl fld="7" item="2"/>
          <tpl hier="30" item="16"/>
          <tpl fld="3" item="2"/>
        </tpls>
      </n>
      <n v="8" in="0">
        <tpls c="5">
          <tpl hier="6" item="7"/>
          <tpl hier="10" item="1"/>
          <tpl fld="7" item="0"/>
          <tpl hier="30" item="16"/>
          <tpl fld="3" item="1"/>
        </tpls>
      </n>
      <n v="4.5454545454545456E-2" in="1">
        <tpls c="4">
          <tpl hier="6" item="7"/>
          <tpl hier="10" item="1"/>
          <tpl hier="30" item="16"/>
          <tpl fld="3" item="4"/>
        </tpls>
      </n>
      <n v="36" in="0">
        <tpls c="5">
          <tpl hier="4" item="4294967295"/>
          <tpl hier="6" item="7"/>
          <tpl hier="10" item="1"/>
          <tpl hier="30" item="16"/>
          <tpl fld="3" item="2"/>
        </tpls>
      </n>
      <n v="30" in="0">
        <tpls c="5">
          <tpl hier="4" item="4294967295"/>
          <tpl hier="6" item="7"/>
          <tpl hier="10" item="1"/>
          <tpl hier="30" item="16"/>
          <tpl fld="3" item="1"/>
        </tpls>
      </n>
      <n v="8" in="0">
        <tpls c="5">
          <tpl hier="6" item="7"/>
          <tpl hier="10" item="1"/>
          <tpl fld="7" item="3"/>
          <tpl hier="30" item="16"/>
          <tpl fld="3" item="1"/>
        </tpls>
      </n>
      <n v="59200" in="0">
        <tpls c="4">
          <tpl hier="6" item="7"/>
          <tpl hier="10" item="1"/>
          <tpl hier="30" item="17"/>
          <tpl fld="3" item="3"/>
        </tpls>
      </n>
      <n v="20000" in="0">
        <tpls c="4">
          <tpl hier="6" item="7"/>
          <tpl hier="10" item="1"/>
          <tpl hier="30" item="17"/>
          <tpl fld="3" item="5"/>
        </tpls>
      </n>
      <n v="59200" in="0">
        <tpls c="4">
          <tpl hier="6" item="7"/>
          <tpl hier="10" item="1"/>
          <tpl hier="30" item="17"/>
          <tpl fld="3" item="6"/>
        </tpls>
      </n>
      <n v="2" in="0">
        <tpls c="4">
          <tpl hier="6" item="7"/>
          <tpl hier="10" item="1"/>
          <tpl hier="30" item="17"/>
          <tpl fld="3" item="7"/>
        </tpls>
      </n>
      <n v="59200" in="0">
        <tpls c="4">
          <tpl hier="6" item="7"/>
          <tpl hier="10" item="1"/>
          <tpl hier="30" item="17"/>
          <tpl fld="3" item="8"/>
        </tpls>
      </n>
      <m in="0">
        <tpls c="4">
          <tpl hier="6" item="7"/>
          <tpl hier="10" item="1"/>
          <tpl hier="30" item="17"/>
          <tpl fld="3" item="9"/>
        </tpls>
      </m>
      <n v="4500" in="0">
        <tpls c="4">
          <tpl hier="6" item="7"/>
          <tpl hier="10" item="1"/>
          <tpl hier="30" item="17"/>
          <tpl fld="3" item="10"/>
        </tpls>
      </n>
      <n v="59200" in="0">
        <tpls c="4">
          <tpl hier="6" item="7"/>
          <tpl hier="10" item="1"/>
          <tpl hier="30" item="17"/>
          <tpl fld="3" item="11"/>
        </tpls>
      </n>
      <n v="79" in="0">
        <tpls c="5">
          <tpl hier="1" item="4294967295"/>
          <tpl hier="6" item="7"/>
          <tpl hier="10" item="1"/>
          <tpl hier="30" item="17"/>
          <tpl fld="3" item="0"/>
        </tpls>
      </n>
      <n v="4" in="0">
        <tpls c="5">
          <tpl fld="2" item="6"/>
          <tpl hier="6" item="7"/>
          <tpl hier="10" item="1"/>
          <tpl hier="30" item="17"/>
          <tpl fld="3" item="2"/>
        </tpls>
      </n>
      <n v="4" in="0">
        <tpls c="5">
          <tpl fld="2" item="1"/>
          <tpl hier="6" item="7"/>
          <tpl hier="10" item="1"/>
          <tpl hier="30" item="17"/>
          <tpl fld="3" item="2"/>
        </tpls>
      </n>
      <n v="5" in="0">
        <tpls c="5">
          <tpl fld="2" item="4"/>
          <tpl hier="6" item="7"/>
          <tpl hier="10" item="1"/>
          <tpl hier="30" item="17"/>
          <tpl fld="3" item="2"/>
        </tpls>
      </n>
      <n v="40" in="0">
        <tpls c="5">
          <tpl fld="5" item="1"/>
          <tpl hier="6" item="7"/>
          <tpl hier="10" item="1"/>
          <tpl hier="30" item="17"/>
          <tpl fld="3" item="0"/>
        </tpls>
      </n>
      <n v="8" in="0">
        <tpls c="5">
          <tpl hier="6" item="7"/>
          <tpl fld="6" item="0"/>
          <tpl hier="10" item="1"/>
          <tpl hier="30" item="17"/>
          <tpl fld="3" item="1"/>
        </tpls>
      </n>
      <n v="3" in="0">
        <tpls c="5">
          <tpl fld="2" item="2"/>
          <tpl hier="6" item="7"/>
          <tpl hier="10" item="1"/>
          <tpl hier="30" item="17"/>
          <tpl fld="3" item="1"/>
        </tpls>
      </n>
      <n v="9" in="0">
        <tpls c="5">
          <tpl fld="2" item="4"/>
          <tpl hier="6" item="7"/>
          <tpl hier="10" item="1"/>
          <tpl hier="30" item="17"/>
          <tpl fld="3" item="1"/>
        </tpls>
      </n>
      <n v="5" in="0">
        <tpls c="5">
          <tpl fld="2" item="3"/>
          <tpl hier="6" item="7"/>
          <tpl hier="10" item="1"/>
          <tpl hier="30" item="17"/>
          <tpl fld="3" item="2"/>
        </tpls>
      </n>
      <n v="39" in="0">
        <tpls c="5">
          <tpl fld="5" item="0"/>
          <tpl hier="6" item="7"/>
          <tpl hier="10" item="1"/>
          <tpl hier="30" item="17"/>
          <tpl fld="3" item="0"/>
        </tpls>
      </n>
      <n v="7" in="0">
        <tpls c="5">
          <tpl fld="2" item="1"/>
          <tpl hier="6" item="7"/>
          <tpl hier="10" item="1"/>
          <tpl hier="30" item="17"/>
          <tpl fld="3" item="1"/>
        </tpls>
      </n>
      <n v="7" in="0">
        <tpls c="5">
          <tpl fld="2" item="5"/>
          <tpl hier="6" item="7"/>
          <tpl hier="10" item="1"/>
          <tpl hier="30" item="17"/>
          <tpl fld="3" item="2"/>
        </tpls>
      </n>
      <n v="39" in="0">
        <tpls c="5">
          <tpl hier="6" item="7"/>
          <tpl hier="10" item="1"/>
          <tpl hier="25" item="4294967295"/>
          <tpl hier="30" item="17"/>
          <tpl fld="3" item="2"/>
        </tpls>
      </n>
      <n v="6" in="0">
        <tpls c="5">
          <tpl fld="2" item="5"/>
          <tpl hier="6" item="7"/>
          <tpl hier="10" item="1"/>
          <tpl hier="30" item="17"/>
          <tpl fld="3" item="1"/>
        </tpls>
      </n>
      <n v="9" in="0">
        <tpls c="5">
          <tpl hier="6" item="7"/>
          <tpl fld="6" item="1"/>
          <tpl hier="10" item="1"/>
          <tpl hier="30" item="17"/>
          <tpl fld="3" item="1"/>
        </tpls>
      </n>
      <n v="40" in="0">
        <tpls c="5">
          <tpl hier="6" item="7"/>
          <tpl hier="10" item="1"/>
          <tpl hier="25" item="4294967295"/>
          <tpl hier="30" item="17"/>
          <tpl fld="3" item="1"/>
        </tpls>
      </n>
      <n v="14" in="0">
        <tpls c="5">
          <tpl hier="6" item="7"/>
          <tpl hier="10" item="1"/>
          <tpl fld="7" item="1"/>
          <tpl hier="30" item="17"/>
          <tpl fld="3" item="1"/>
        </tpls>
      </n>
      <n v="5" in="0">
        <tpls c="5">
          <tpl fld="2" item="2"/>
          <tpl hier="6" item="7"/>
          <tpl hier="10" item="1"/>
          <tpl hier="30" item="17"/>
          <tpl fld="3" item="2"/>
        </tpls>
      </n>
      <n v="5" in="0">
        <tpls c="5">
          <tpl hier="6" item="7"/>
          <tpl fld="6" item="3"/>
          <tpl hier="10" item="1"/>
          <tpl hier="30" item="17"/>
          <tpl fld="3" item="2"/>
        </tpls>
      </n>
      <n v="6" in="0">
        <tpls c="5">
          <tpl hier="6" item="7"/>
          <tpl hier="10" item="1"/>
          <tpl fld="7" item="2"/>
          <tpl hier="30" item="17"/>
          <tpl fld="3" item="1"/>
        </tpls>
      </n>
      <n v="4" in="0">
        <tpls c="5">
          <tpl hier="6" item="7"/>
          <tpl fld="6" item="2"/>
          <tpl hier="10" item="1"/>
          <tpl hier="30" item="17"/>
          <tpl fld="3" item="2"/>
        </tpls>
      </n>
      <n v="7" in="0">
        <tpls c="5">
          <tpl hier="6" item="7"/>
          <tpl hier="10" item="1"/>
          <tpl fld="7" item="1"/>
          <tpl hier="30" item="17"/>
          <tpl fld="3" item="2"/>
        </tpls>
      </n>
      <n v="3" in="0">
        <tpls c="5">
          <tpl fld="2" item="3"/>
          <tpl hier="6" item="7"/>
          <tpl hier="10" item="1"/>
          <tpl hier="30" item="17"/>
          <tpl fld="3" item="1"/>
        </tpls>
      </n>
      <n v="5" in="0">
        <tpls c="5">
          <tpl hier="6" item="7"/>
          <tpl fld="6" item="4"/>
          <tpl hier="10" item="1"/>
          <tpl hier="30" item="17"/>
          <tpl fld="3" item="2"/>
        </tpls>
      </n>
      <n v="9" in="0">
        <tpls c="5">
          <tpl hier="6" item="7"/>
          <tpl fld="6" item="0"/>
          <tpl hier="10" item="1"/>
          <tpl hier="30" item="17"/>
          <tpl fld="3" item="2"/>
        </tpls>
      </n>
      <n v="5" in="0">
        <tpls c="5">
          <tpl hier="6" item="7"/>
          <tpl fld="6" item="1"/>
          <tpl hier="10" item="1"/>
          <tpl hier="30" item="17"/>
          <tpl fld="3" item="2"/>
        </tpls>
      </n>
      <n v="7" in="0">
        <tpls c="5">
          <tpl hier="6" item="7"/>
          <tpl fld="6" item="6"/>
          <tpl hier="10" item="1"/>
          <tpl hier="30" item="17"/>
          <tpl fld="3" item="2"/>
        </tpls>
      </n>
      <n v="7" in="0">
        <tpls c="5">
          <tpl hier="6" item="7"/>
          <tpl fld="6" item="2"/>
          <tpl hier="10" item="1"/>
          <tpl hier="30" item="17"/>
          <tpl fld="3" item="1"/>
        </tpls>
      </n>
      <n v="4" in="0">
        <tpls c="5">
          <tpl fld="2" item="6"/>
          <tpl hier="6" item="7"/>
          <tpl hier="10" item="1"/>
          <tpl hier="30" item="17"/>
          <tpl fld="3" item="1"/>
        </tpls>
      </n>
      <n v="9" in="0">
        <tpls c="5">
          <tpl fld="2" item="0"/>
          <tpl hier="6" item="7"/>
          <tpl hier="10" item="1"/>
          <tpl hier="30" item="17"/>
          <tpl fld="3" item="2"/>
        </tpls>
      </n>
      <n v="8" in="0">
        <tpls c="5">
          <tpl fld="2" item="0"/>
          <tpl hier="6" item="7"/>
          <tpl hier="10" item="1"/>
          <tpl hier="30" item="17"/>
          <tpl fld="3" item="1"/>
        </tpls>
      </n>
      <n v="6" in="0">
        <tpls c="5">
          <tpl hier="6" item="7"/>
          <tpl fld="6" item="6"/>
          <tpl hier="10" item="1"/>
          <tpl hier="30" item="17"/>
          <tpl fld="3" item="1"/>
        </tpls>
      </n>
      <m in="0">
        <tpls c="5">
          <tpl hier="6" item="7"/>
          <tpl hier="10" item="1"/>
          <tpl fld="8" item="0"/>
          <tpl hier="30" item="17"/>
          <tpl fld="3" item="2"/>
        </tpls>
      </m>
      <m in="0">
        <tpls c="5">
          <tpl hier="6" item="7"/>
          <tpl hier="10" item="1"/>
          <tpl fld="8" item="0"/>
          <tpl hier="30" item="17"/>
          <tpl fld="3" item="1"/>
        </tpls>
      </m>
      <n v="39" in="0">
        <tpls c="5">
          <tpl hier="6" item="7"/>
          <tpl hier="10" item="1"/>
          <tpl fld="8" item="3"/>
          <tpl hier="30" item="17"/>
          <tpl fld="3" item="2"/>
        </tpls>
      </n>
      <n v="15" in="0">
        <tpls c="5">
          <tpl hier="6" item="7"/>
          <tpl hier="10" item="1"/>
          <tpl fld="7" item="0"/>
          <tpl hier="30" item="17"/>
          <tpl fld="3" item="2"/>
        </tpls>
      </n>
      <n v="3" in="0">
        <tpls c="5">
          <tpl hier="6" item="7"/>
          <tpl fld="6" item="3"/>
          <tpl hier="10" item="1"/>
          <tpl hier="30" item="17"/>
          <tpl fld="3" item="1"/>
        </tpls>
      </n>
      <n v="39" in="0">
        <tpls c="5">
          <tpl hier="6" item="7"/>
          <tpl hier="10" item="1"/>
          <tpl hier="23" item="4294967295"/>
          <tpl hier="30" item="17"/>
          <tpl fld="3" item="2"/>
        </tpls>
      </n>
      <n v="4" in="0">
        <tpls c="5">
          <tpl hier="6" item="7"/>
          <tpl fld="6" item="5"/>
          <tpl hier="10" item="1"/>
          <tpl hier="30" item="17"/>
          <tpl fld="3" item="1"/>
        </tpls>
      </n>
      <m in="0">
        <tpls c="5">
          <tpl hier="6" item="7"/>
          <tpl hier="10" item="1"/>
          <tpl fld="8" item="1"/>
          <tpl hier="30" item="17"/>
          <tpl fld="3" item="1"/>
        </tpls>
      </m>
      <m in="0">
        <tpls c="5">
          <tpl hier="6" item="7"/>
          <tpl hier="10" item="1"/>
          <tpl fld="8" item="2"/>
          <tpl hier="30" item="17"/>
          <tpl fld="3" item="2"/>
        </tpls>
      </m>
      <m in="0">
        <tpls c="5">
          <tpl hier="6" item="7"/>
          <tpl hier="10" item="1"/>
          <tpl fld="8" item="2"/>
          <tpl hier="30" item="17"/>
          <tpl fld="3" item="1"/>
        </tpls>
      </m>
      <n v="3" in="0">
        <tpls c="5">
          <tpl hier="6" item="7"/>
          <tpl fld="6" item="4"/>
          <tpl hier="10" item="1"/>
          <tpl hier="30" item="17"/>
          <tpl fld="3" item="1"/>
        </tpls>
      </n>
      <n v="39" in="0">
        <tpls c="5">
          <tpl hier="6" item="7"/>
          <tpl hier="7" item="4294967295"/>
          <tpl hier="10" item="1"/>
          <tpl hier="30" item="17"/>
          <tpl fld="3" item="2"/>
        </tpls>
      </n>
      <m in="0">
        <tpls c="4">
          <tpl hier="6" item="7"/>
          <tpl hier="10" item="1"/>
          <tpl hier="30" item="17"/>
          <tpl fld="3" item="12"/>
        </tpls>
      </m>
      <m in="0">
        <tpls c="5">
          <tpl hier="6" item="7"/>
          <tpl hier="10" item="1"/>
          <tpl fld="8" item="1"/>
          <tpl hier="30" item="17"/>
          <tpl fld="3" item="2"/>
        </tpls>
      </m>
      <n v="11" in="0">
        <tpls c="5">
          <tpl hier="6" item="7"/>
          <tpl hier="10" item="1"/>
          <tpl fld="7" item="3"/>
          <tpl hier="30" item="17"/>
          <tpl fld="3" item="2"/>
        </tpls>
      </n>
      <n v="40" in="0">
        <tpls c="5">
          <tpl hier="6" item="7"/>
          <tpl hier="7" item="4294967295"/>
          <tpl hier="10" item="1"/>
          <tpl hier="30" item="17"/>
          <tpl fld="3" item="1"/>
        </tpls>
      </n>
      <n v="4" in="0">
        <tpls c="5">
          <tpl hier="6" item="7"/>
          <tpl fld="6" item="5"/>
          <tpl hier="10" item="1"/>
          <tpl hier="30" item="17"/>
          <tpl fld="3" item="2"/>
        </tpls>
      </n>
      <n v="40" in="0">
        <tpls c="5">
          <tpl hier="6" item="7"/>
          <tpl hier="10" item="1"/>
          <tpl hier="23" item="4294967295"/>
          <tpl hier="30" item="17"/>
          <tpl fld="3" item="1"/>
        </tpls>
      </n>
      <n v="40" in="0">
        <tpls c="5">
          <tpl hier="6" item="7"/>
          <tpl hier="10" item="1"/>
          <tpl fld="8" item="3"/>
          <tpl hier="30" item="17"/>
          <tpl fld="3" item="1"/>
        </tpls>
      </n>
      <n v="6" in="0">
        <tpls c="5">
          <tpl hier="6" item="7"/>
          <tpl hier="10" item="1"/>
          <tpl fld="7" item="2"/>
          <tpl hier="30" item="17"/>
          <tpl fld="3" item="2"/>
        </tpls>
      </n>
      <n v="9" in="0">
        <tpls c="5">
          <tpl hier="6" item="7"/>
          <tpl hier="10" item="1"/>
          <tpl fld="7" item="0"/>
          <tpl hier="30" item="17"/>
          <tpl fld="3" item="1"/>
        </tpls>
      </n>
      <m in="1">
        <tpls c="4">
          <tpl hier="6" item="7"/>
          <tpl hier="10" item="1"/>
          <tpl hier="30" item="17"/>
          <tpl fld="3" item="4"/>
        </tpls>
      </m>
      <n v="39" in="0">
        <tpls c="5">
          <tpl hier="4" item="4294967295"/>
          <tpl hier="6" item="7"/>
          <tpl hier="10" item="1"/>
          <tpl hier="30" item="17"/>
          <tpl fld="3" item="2"/>
        </tpls>
      </n>
      <n v="40" in="0">
        <tpls c="5">
          <tpl hier="4" item="4294967295"/>
          <tpl hier="6" item="7"/>
          <tpl hier="10" item="1"/>
          <tpl hier="30" item="17"/>
          <tpl fld="3" item="1"/>
        </tpls>
      </n>
      <n v="11" in="0">
        <tpls c="5">
          <tpl hier="6" item="7"/>
          <tpl hier="10" item="1"/>
          <tpl fld="7" item="3"/>
          <tpl hier="30" item="17"/>
          <tpl fld="3" item="1"/>
        </tpls>
      </n>
      <n v="56400" in="0">
        <tpls c="4">
          <tpl hier="6" item="7"/>
          <tpl hier="10" item="5"/>
          <tpl hier="30" item="17"/>
          <tpl fld="3" item="3"/>
        </tpls>
      </n>
      <n v="20000" in="0">
        <tpls c="4">
          <tpl hier="6" item="7"/>
          <tpl hier="10" item="5"/>
          <tpl hier="30" item="17"/>
          <tpl fld="3" item="5"/>
        </tpls>
      </n>
      <n v="56400" in="0">
        <tpls c="4">
          <tpl hier="6" item="7"/>
          <tpl hier="10" item="5"/>
          <tpl hier="30" item="17"/>
          <tpl fld="3" item="6"/>
        </tpls>
      </n>
      <n v="2" in="0">
        <tpls c="4">
          <tpl hier="6" item="7"/>
          <tpl hier="10" item="5"/>
          <tpl hier="30" item="17"/>
          <tpl fld="3" item="7"/>
        </tpls>
      </n>
      <n v="56400" in="0">
        <tpls c="4">
          <tpl hier="6" item="7"/>
          <tpl hier="10" item="5"/>
          <tpl hier="30" item="17"/>
          <tpl fld="3" item="8"/>
        </tpls>
      </n>
      <m in="0">
        <tpls c="4">
          <tpl hier="6" item="7"/>
          <tpl hier="10" item="5"/>
          <tpl hier="30" item="17"/>
          <tpl fld="3" item="9"/>
        </tpls>
      </m>
      <n v="4500" in="0">
        <tpls c="4">
          <tpl hier="6" item="7"/>
          <tpl hier="10" item="5"/>
          <tpl hier="30" item="17"/>
          <tpl fld="3" item="10"/>
        </tpls>
      </n>
      <n v="56400" in="0">
        <tpls c="4">
          <tpl hier="6" item="7"/>
          <tpl hier="10" item="5"/>
          <tpl hier="30" item="17"/>
          <tpl fld="3" item="11"/>
        </tpls>
      </n>
      <n v="65" in="0">
        <tpls c="5">
          <tpl hier="1" item="4294967295"/>
          <tpl hier="6" item="7"/>
          <tpl hier="10" item="5"/>
          <tpl hier="30" item="17"/>
          <tpl fld="3" item="0"/>
        </tpls>
      </n>
      <n v="4" in="0">
        <tpls c="5">
          <tpl fld="2" item="6"/>
          <tpl hier="6" item="7"/>
          <tpl hier="10" item="5"/>
          <tpl hier="30" item="17"/>
          <tpl fld="3" item="2"/>
        </tpls>
      </n>
      <n v="4" in="0">
        <tpls c="5">
          <tpl fld="2" item="1"/>
          <tpl hier="6" item="7"/>
          <tpl hier="10" item="5"/>
          <tpl hier="30" item="17"/>
          <tpl fld="3" item="2"/>
        </tpls>
      </n>
      <m>
        <tpls c="5">
          <tpl fld="2" item="4"/>
          <tpl hier="6" item="7"/>
          <tpl hier="10" item="5"/>
          <tpl hier="30" item="17"/>
          <tpl fld="3" item="2"/>
        </tpls>
      </m>
      <n v="31" in="0">
        <tpls c="5">
          <tpl fld="5" item="1"/>
          <tpl hier="6" item="7"/>
          <tpl hier="10" item="5"/>
          <tpl hier="30" item="17"/>
          <tpl fld="3" item="0"/>
        </tpls>
      </n>
      <n v="8" in="0">
        <tpls c="5">
          <tpl hier="6" item="7"/>
          <tpl fld="6" item="0"/>
          <tpl hier="10" item="5"/>
          <tpl hier="30" item="17"/>
          <tpl fld="3" item="1"/>
        </tpls>
      </n>
      <n v="3" in="0">
        <tpls c="5">
          <tpl fld="2" item="2"/>
          <tpl hier="6" item="7"/>
          <tpl hier="10" item="5"/>
          <tpl hier="30" item="17"/>
          <tpl fld="3" item="1"/>
        </tpls>
      </n>
      <m>
        <tpls c="5">
          <tpl fld="2" item="4"/>
          <tpl hier="6" item="7"/>
          <tpl hier="10" item="5"/>
          <tpl hier="30" item="17"/>
          <tpl fld="3" item="1"/>
        </tpls>
      </m>
      <n v="5" in="0">
        <tpls c="5">
          <tpl fld="2" item="3"/>
          <tpl hier="6" item="7"/>
          <tpl hier="10" item="5"/>
          <tpl hier="30" item="17"/>
          <tpl fld="3" item="2"/>
        </tpls>
      </n>
      <n v="34" in="0">
        <tpls c="5">
          <tpl fld="5" item="0"/>
          <tpl hier="6" item="7"/>
          <tpl hier="10" item="5"/>
          <tpl hier="30" item="17"/>
          <tpl fld="3" item="0"/>
        </tpls>
      </n>
      <n v="7" in="0">
        <tpls c="5">
          <tpl fld="2" item="1"/>
          <tpl hier="6" item="7"/>
          <tpl hier="10" item="5"/>
          <tpl hier="30" item="17"/>
          <tpl fld="3" item="1"/>
        </tpls>
      </n>
      <n v="7" in="0">
        <tpls c="5">
          <tpl fld="2" item="5"/>
          <tpl hier="6" item="7"/>
          <tpl hier="10" item="5"/>
          <tpl hier="30" item="17"/>
          <tpl fld="3" item="2"/>
        </tpls>
      </n>
      <n v="34" in="0">
        <tpls c="5">
          <tpl hier="6" item="7"/>
          <tpl hier="10" item="5"/>
          <tpl hier="25" item="4294967295"/>
          <tpl hier="30" item="17"/>
          <tpl fld="3" item="2"/>
        </tpls>
      </n>
      <n v="6" in="0">
        <tpls c="5">
          <tpl fld="2" item="5"/>
          <tpl hier="6" item="7"/>
          <tpl hier="10" item="5"/>
          <tpl hier="30" item="17"/>
          <tpl fld="3" item="1"/>
        </tpls>
      </n>
      <m>
        <tpls c="5">
          <tpl hier="6" item="7"/>
          <tpl fld="6" item="1"/>
          <tpl hier="10" item="5"/>
          <tpl hier="30" item="17"/>
          <tpl fld="3" item="1"/>
        </tpls>
      </m>
      <n v="31" in="0">
        <tpls c="5">
          <tpl hier="6" item="7"/>
          <tpl hier="10" item="5"/>
          <tpl hier="25" item="4294967295"/>
          <tpl hier="30" item="17"/>
          <tpl fld="3" item="1"/>
        </tpls>
      </n>
      <n v="10" in="0">
        <tpls c="5">
          <tpl hier="6" item="7"/>
          <tpl hier="10" item="5"/>
          <tpl fld="7" item="1"/>
          <tpl hier="30" item="17"/>
          <tpl fld="3" item="1"/>
        </tpls>
      </n>
      <n v="5" in="0">
        <tpls c="5">
          <tpl fld="2" item="2"/>
          <tpl hier="6" item="7"/>
          <tpl hier="10" item="5"/>
          <tpl hier="30" item="17"/>
          <tpl fld="3" item="2"/>
        </tpls>
      </n>
      <n v="5" in="0">
        <tpls c="5">
          <tpl hier="6" item="7"/>
          <tpl fld="6" item="3"/>
          <tpl hier="10" item="5"/>
          <tpl hier="30" item="17"/>
          <tpl fld="3" item="2"/>
        </tpls>
      </n>
      <n v="4" in="0">
        <tpls c="5">
          <tpl hier="6" item="7"/>
          <tpl hier="10" item="5"/>
          <tpl fld="7" item="2"/>
          <tpl hier="30" item="17"/>
          <tpl fld="3" item="1"/>
        </tpls>
      </n>
      <n v="4" in="0">
        <tpls c="5">
          <tpl hier="6" item="7"/>
          <tpl fld="6" item="2"/>
          <tpl hier="10" item="5"/>
          <tpl hier="30" item="17"/>
          <tpl fld="3" item="2"/>
        </tpls>
      </n>
      <n v="7" in="0">
        <tpls c="5">
          <tpl hier="6" item="7"/>
          <tpl hier="10" item="5"/>
          <tpl fld="7" item="1"/>
          <tpl hier="30" item="17"/>
          <tpl fld="3" item="2"/>
        </tpls>
      </n>
      <n v="3" in="0">
        <tpls c="5">
          <tpl fld="2" item="3"/>
          <tpl hier="6" item="7"/>
          <tpl hier="10" item="5"/>
          <tpl hier="30" item="17"/>
          <tpl fld="3" item="1"/>
        </tpls>
      </n>
      <n v="5" in="0">
        <tpls c="5">
          <tpl hier="6" item="7"/>
          <tpl fld="6" item="4"/>
          <tpl hier="10" item="5"/>
          <tpl hier="30" item="17"/>
          <tpl fld="3" item="2"/>
        </tpls>
      </n>
      <n v="9" in="0">
        <tpls c="5">
          <tpl hier="6" item="7"/>
          <tpl fld="6" item="0"/>
          <tpl hier="10" item="5"/>
          <tpl hier="30" item="17"/>
          <tpl fld="3" item="2"/>
        </tpls>
      </n>
      <m>
        <tpls c="5">
          <tpl hier="6" item="7"/>
          <tpl fld="6" item="1"/>
          <tpl hier="10" item="5"/>
          <tpl hier="30" item="17"/>
          <tpl fld="3" item="2"/>
        </tpls>
      </m>
      <n v="7" in="0">
        <tpls c="5">
          <tpl hier="6" item="7"/>
          <tpl fld="6" item="6"/>
          <tpl hier="10" item="5"/>
          <tpl hier="30" item="17"/>
          <tpl fld="3" item="2"/>
        </tpls>
      </n>
      <n v="7" in="0">
        <tpls c="5">
          <tpl hier="6" item="7"/>
          <tpl fld="6" item="2"/>
          <tpl hier="10" item="5"/>
          <tpl hier="30" item="17"/>
          <tpl fld="3" item="1"/>
        </tpls>
      </n>
      <n v="4" in="0">
        <tpls c="5">
          <tpl fld="2" item="6"/>
          <tpl hier="6" item="7"/>
          <tpl hier="10" item="5"/>
          <tpl hier="30" item="17"/>
          <tpl fld="3" item="1"/>
        </tpls>
      </n>
      <n v="9" in="0">
        <tpls c="5">
          <tpl fld="2" item="0"/>
          <tpl hier="6" item="7"/>
          <tpl hier="10" item="5"/>
          <tpl hier="30" item="17"/>
          <tpl fld="3" item="2"/>
        </tpls>
      </n>
      <n v="8" in="0">
        <tpls c="5">
          <tpl fld="2" item="0"/>
          <tpl hier="6" item="7"/>
          <tpl hier="10" item="5"/>
          <tpl hier="30" item="17"/>
          <tpl fld="3" item="1"/>
        </tpls>
      </n>
      <n v="6" in="0">
        <tpls c="5">
          <tpl hier="6" item="7"/>
          <tpl fld="6" item="6"/>
          <tpl hier="10" item="5"/>
          <tpl hier="30" item="17"/>
          <tpl fld="3" item="1"/>
        </tpls>
      </n>
      <m in="0">
        <tpls c="5">
          <tpl hier="6" item="7"/>
          <tpl hier="10" item="5"/>
          <tpl fld="8" item="0"/>
          <tpl hier="30" item="17"/>
          <tpl fld="3" item="2"/>
        </tpls>
      </m>
      <m in="0">
        <tpls c="5">
          <tpl hier="6" item="7"/>
          <tpl hier="10" item="5"/>
          <tpl fld="8" item="0"/>
          <tpl hier="30" item="17"/>
          <tpl fld="3" item="1"/>
        </tpls>
      </m>
      <n v="34" in="0">
        <tpls c="5">
          <tpl hier="6" item="7"/>
          <tpl hier="10" item="5"/>
          <tpl fld="8" item="3"/>
          <tpl hier="30" item="17"/>
          <tpl fld="3" item="2"/>
        </tpls>
      </n>
      <n v="13" in="0">
        <tpls c="5">
          <tpl hier="6" item="7"/>
          <tpl hier="10" item="5"/>
          <tpl fld="7" item="0"/>
          <tpl hier="30" item="17"/>
          <tpl fld="3" item="2"/>
        </tpls>
      </n>
      <n v="3" in="0">
        <tpls c="5">
          <tpl hier="6" item="7"/>
          <tpl fld="6" item="3"/>
          <tpl hier="10" item="5"/>
          <tpl hier="30" item="17"/>
          <tpl fld="3" item="1"/>
        </tpls>
      </n>
      <n v="34" in="0">
        <tpls c="5">
          <tpl hier="6" item="7"/>
          <tpl hier="10" item="5"/>
          <tpl hier="23" item="4294967295"/>
          <tpl hier="30" item="17"/>
          <tpl fld="3" item="2"/>
        </tpls>
      </n>
      <n v="4" in="0">
        <tpls c="5">
          <tpl hier="6" item="7"/>
          <tpl fld="6" item="5"/>
          <tpl hier="10" item="5"/>
          <tpl hier="30" item="17"/>
          <tpl fld="3" item="1"/>
        </tpls>
      </n>
      <m in="0">
        <tpls c="5">
          <tpl hier="6" item="7"/>
          <tpl hier="10" item="5"/>
          <tpl fld="8" item="1"/>
          <tpl hier="30" item="17"/>
          <tpl fld="3" item="1"/>
        </tpls>
      </m>
      <m in="0">
        <tpls c="5">
          <tpl hier="6" item="7"/>
          <tpl hier="10" item="5"/>
          <tpl fld="8" item="2"/>
          <tpl hier="30" item="17"/>
          <tpl fld="3" item="2"/>
        </tpls>
      </m>
      <m in="0">
        <tpls c="5">
          <tpl hier="6" item="7"/>
          <tpl hier="10" item="5"/>
          <tpl fld="8" item="2"/>
          <tpl hier="30" item="17"/>
          <tpl fld="3" item="1"/>
        </tpls>
      </m>
      <n v="3" in="0">
        <tpls c="5">
          <tpl hier="6" item="7"/>
          <tpl fld="6" item="4"/>
          <tpl hier="10" item="5"/>
          <tpl hier="30" item="17"/>
          <tpl fld="3" item="1"/>
        </tpls>
      </n>
      <n v="34" in="0">
        <tpls c="5">
          <tpl hier="6" item="7"/>
          <tpl hier="7" item="4294967295"/>
          <tpl hier="10" item="5"/>
          <tpl hier="30" item="17"/>
          <tpl fld="3" item="2"/>
        </tpls>
      </n>
      <m in="0">
        <tpls c="4">
          <tpl hier="6" item="7"/>
          <tpl hier="10" item="5"/>
          <tpl hier="30" item="17"/>
          <tpl fld="3" item="12"/>
        </tpls>
      </m>
      <m in="0">
        <tpls c="5">
          <tpl hier="6" item="7"/>
          <tpl hier="10" item="5"/>
          <tpl fld="8" item="1"/>
          <tpl hier="30" item="17"/>
          <tpl fld="3" item="2"/>
        </tpls>
      </m>
      <n v="9" in="0">
        <tpls c="5">
          <tpl hier="6" item="7"/>
          <tpl hier="10" item="5"/>
          <tpl fld="7" item="3"/>
          <tpl hier="30" item="17"/>
          <tpl fld="3" item="2"/>
        </tpls>
      </n>
      <n v="31" in="0">
        <tpls c="5">
          <tpl hier="6" item="7"/>
          <tpl hier="7" item="4294967295"/>
          <tpl hier="10" item="5"/>
          <tpl hier="30" item="17"/>
          <tpl fld="3" item="1"/>
        </tpls>
      </n>
      <n v="4" in="0">
        <tpls c="5">
          <tpl hier="6" item="7"/>
          <tpl fld="6" item="5"/>
          <tpl hier="10" item="5"/>
          <tpl hier="30" item="17"/>
          <tpl fld="3" item="2"/>
        </tpls>
      </n>
      <n v="31" in="0">
        <tpls c="5">
          <tpl hier="6" item="7"/>
          <tpl hier="10" item="5"/>
          <tpl hier="23" item="4294967295"/>
          <tpl hier="30" item="17"/>
          <tpl fld="3" item="1"/>
        </tpls>
      </n>
      <n v="31" in="0">
        <tpls c="5">
          <tpl hier="6" item="7"/>
          <tpl hier="10" item="5"/>
          <tpl fld="8" item="3"/>
          <tpl hier="30" item="17"/>
          <tpl fld="3" item="1"/>
        </tpls>
      </n>
      <n v="5" in="0">
        <tpls c="5">
          <tpl hier="6" item="7"/>
          <tpl hier="10" item="5"/>
          <tpl fld="7" item="2"/>
          <tpl hier="30" item="17"/>
          <tpl fld="3" item="2"/>
        </tpls>
      </n>
      <n v="9" in="0">
        <tpls c="5">
          <tpl hier="6" item="7"/>
          <tpl hier="10" item="5"/>
          <tpl fld="7" item="0"/>
          <tpl hier="30" item="17"/>
          <tpl fld="3" item="1"/>
        </tpls>
      </n>
      <m in="1">
        <tpls c="4">
          <tpl hier="6" item="7"/>
          <tpl hier="10" item="5"/>
          <tpl hier="30" item="17"/>
          <tpl fld="3" item="4"/>
        </tpls>
      </m>
      <n v="34" in="0">
        <tpls c="5">
          <tpl hier="4" item="4294967295"/>
          <tpl hier="6" item="7"/>
          <tpl hier="10" item="5"/>
          <tpl hier="30" item="17"/>
          <tpl fld="3" item="2"/>
        </tpls>
      </n>
      <n v="31" in="0">
        <tpls c="5">
          <tpl hier="4" item="4294967295"/>
          <tpl hier="6" item="7"/>
          <tpl hier="10" item="5"/>
          <tpl hier="30" item="17"/>
          <tpl fld="3" item="1"/>
        </tpls>
      </n>
      <n v="8" in="0">
        <tpls c="5">
          <tpl hier="6" item="7"/>
          <tpl hier="10" item="5"/>
          <tpl fld="7" item="3"/>
          <tpl hier="30" item="17"/>
          <tpl fld="3" item="1"/>
        </tpls>
      </n>
      <n v="45600" in="0">
        <tpls c="4">
          <tpl hier="6" item="7"/>
          <tpl hier="10" item="5"/>
          <tpl hier="30" item="16"/>
          <tpl fld="3" item="3"/>
        </tpls>
      </n>
      <n v="14500" in="0">
        <tpls c="4">
          <tpl hier="6" item="7"/>
          <tpl hier="10" item="5"/>
          <tpl hier="30" item="16"/>
          <tpl fld="3" item="5"/>
        </tpls>
      </n>
      <n v="45600" in="0">
        <tpls c="4">
          <tpl hier="6" item="7"/>
          <tpl hier="10" item="5"/>
          <tpl hier="30" item="16"/>
          <tpl fld="3" item="6"/>
        </tpls>
      </n>
      <n v="1" in="0">
        <tpls c="4">
          <tpl hier="6" item="7"/>
          <tpl hier="10" item="5"/>
          <tpl hier="30" item="16"/>
          <tpl fld="3" item="7"/>
        </tpls>
      </n>
      <n v="45600" in="0">
        <tpls c="4">
          <tpl hier="6" item="7"/>
          <tpl hier="10" item="5"/>
          <tpl hier="30" item="16"/>
          <tpl fld="3" item="8"/>
        </tpls>
      </n>
      <m in="0">
        <tpls c="4">
          <tpl hier="6" item="7"/>
          <tpl hier="10" item="5"/>
          <tpl hier="30" item="16"/>
          <tpl fld="3" item="9"/>
        </tpls>
      </m>
      <n v="3000" in="0">
        <tpls c="4">
          <tpl hier="6" item="7"/>
          <tpl hier="10" item="5"/>
          <tpl hier="30" item="16"/>
          <tpl fld="3" item="10"/>
        </tpls>
      </n>
      <n v="45600" in="0">
        <tpls c="4">
          <tpl hier="6" item="7"/>
          <tpl hier="10" item="5"/>
          <tpl hier="30" item="16"/>
          <tpl fld="3" item="11"/>
        </tpls>
      </n>
      <n v="52" in="0">
        <tpls c="5">
          <tpl hier="1" item="4294967295"/>
          <tpl hier="6" item="7"/>
          <tpl hier="10" item="5"/>
          <tpl hier="30" item="16"/>
          <tpl fld="3" item="0"/>
        </tpls>
      </n>
      <n v="5" in="0">
        <tpls c="5">
          <tpl fld="2" item="6"/>
          <tpl hier="6" item="7"/>
          <tpl hier="10" item="5"/>
          <tpl hier="30" item="16"/>
          <tpl fld="3" item="2"/>
        </tpls>
      </n>
      <n v="2" in="0">
        <tpls c="5">
          <tpl fld="2" item="1"/>
          <tpl hier="6" item="7"/>
          <tpl hier="10" item="5"/>
          <tpl hier="30" item="16"/>
          <tpl fld="3" item="2"/>
        </tpls>
      </n>
      <m>
        <tpls c="5">
          <tpl fld="2" item="4"/>
          <tpl hier="6" item="7"/>
          <tpl hier="10" item="5"/>
          <tpl hier="30" item="16"/>
          <tpl fld="3" item="2"/>
        </tpls>
      </m>
      <n v="23" in="0">
        <tpls c="5">
          <tpl fld="5" item="1"/>
          <tpl hier="6" item="7"/>
          <tpl hier="10" item="5"/>
          <tpl hier="30" item="16"/>
          <tpl fld="3" item="0"/>
        </tpls>
      </n>
      <n v="3" in="0">
        <tpls c="5">
          <tpl hier="6" item="7"/>
          <tpl fld="6" item="0"/>
          <tpl hier="10" item="5"/>
          <tpl hier="30" item="16"/>
          <tpl fld="3" item="1"/>
        </tpls>
      </n>
      <n v="2" in="0">
        <tpls c="5">
          <tpl fld="2" item="2"/>
          <tpl hier="6" item="7"/>
          <tpl hier="10" item="5"/>
          <tpl hier="30" item="16"/>
          <tpl fld="3" item="1"/>
        </tpls>
      </n>
      <m>
        <tpls c="5">
          <tpl fld="2" item="4"/>
          <tpl hier="6" item="7"/>
          <tpl hier="10" item="5"/>
          <tpl hier="30" item="16"/>
          <tpl fld="3" item="1"/>
        </tpls>
      </m>
      <n v="10" in="0">
        <tpls c="5">
          <tpl fld="2" item="3"/>
          <tpl hier="6" item="7"/>
          <tpl hier="10" item="5"/>
          <tpl hier="30" item="16"/>
          <tpl fld="3" item="2"/>
        </tpls>
      </n>
      <n v="29" in="0">
        <tpls c="5">
          <tpl fld="5" item="0"/>
          <tpl hier="6" item="7"/>
          <tpl hier="10" item="5"/>
          <tpl hier="30" item="16"/>
          <tpl fld="3" item="0"/>
        </tpls>
      </n>
      <n v="3" in="0">
        <tpls c="5">
          <tpl fld="2" item="1"/>
          <tpl hier="6" item="7"/>
          <tpl hier="10" item="5"/>
          <tpl hier="30" item="16"/>
          <tpl fld="3" item="1"/>
        </tpls>
      </n>
      <n v="4" in="0">
        <tpls c="5">
          <tpl fld="2" item="5"/>
          <tpl hier="6" item="7"/>
          <tpl hier="10" item="5"/>
          <tpl hier="30" item="16"/>
          <tpl fld="3" item="2"/>
        </tpls>
      </n>
      <n v="29" in="0">
        <tpls c="5">
          <tpl hier="6" item="7"/>
          <tpl hier="10" item="5"/>
          <tpl hier="25" item="4294967295"/>
          <tpl hier="30" item="16"/>
          <tpl fld="3" item="2"/>
        </tpls>
      </n>
      <n v="7" in="0">
        <tpls c="5">
          <tpl fld="2" item="5"/>
          <tpl hier="6" item="7"/>
          <tpl hier="10" item="5"/>
          <tpl hier="30" item="16"/>
          <tpl fld="3" item="1"/>
        </tpls>
      </n>
      <m>
        <tpls c="5">
          <tpl hier="6" item="7"/>
          <tpl fld="6" item="1"/>
          <tpl hier="10" item="5"/>
          <tpl hier="30" item="16"/>
          <tpl fld="3" item="1"/>
        </tpls>
      </m>
      <n v="23" in="0">
        <tpls c="5">
          <tpl hier="6" item="7"/>
          <tpl hier="10" item="5"/>
          <tpl hier="25" item="4294967295"/>
          <tpl hier="30" item="16"/>
          <tpl fld="3" item="1"/>
        </tpls>
      </n>
      <n v="5" in="0">
        <tpls c="5">
          <tpl hier="6" item="7"/>
          <tpl hier="10" item="5"/>
          <tpl fld="7" item="1"/>
          <tpl hier="30" item="16"/>
          <tpl fld="3" item="1"/>
        </tpls>
      </n>
      <n v="6" in="0">
        <tpls c="5">
          <tpl fld="2" item="2"/>
          <tpl hier="6" item="7"/>
          <tpl hier="10" item="5"/>
          <tpl hier="30" item="16"/>
          <tpl fld="3" item="2"/>
        </tpls>
      </n>
      <n v="6" in="0">
        <tpls c="5">
          <tpl hier="6" item="7"/>
          <tpl fld="6" item="3"/>
          <tpl hier="10" item="5"/>
          <tpl hier="30" item="16"/>
          <tpl fld="3" item="2"/>
        </tpls>
      </n>
      <n v="4" in="0">
        <tpls c="5">
          <tpl hier="6" item="7"/>
          <tpl hier="10" item="5"/>
          <tpl fld="7" item="2"/>
          <tpl hier="30" item="16"/>
          <tpl fld="3" item="1"/>
        </tpls>
      </n>
      <n v="2" in="0">
        <tpls c="5">
          <tpl hier="6" item="7"/>
          <tpl fld="6" item="2"/>
          <tpl hier="10" item="5"/>
          <tpl hier="30" item="16"/>
          <tpl fld="3" item="2"/>
        </tpls>
      </n>
      <n v="8" in="0">
        <tpls c="5">
          <tpl hier="6" item="7"/>
          <tpl hier="10" item="5"/>
          <tpl fld="7" item="1"/>
          <tpl hier="30" item="16"/>
          <tpl fld="3" item="2"/>
        </tpls>
      </n>
      <n v="8" in="0">
        <tpls c="5">
          <tpl fld="2" item="3"/>
          <tpl hier="6" item="7"/>
          <tpl hier="10" item="5"/>
          <tpl hier="30" item="16"/>
          <tpl fld="3" item="1"/>
        </tpls>
      </n>
      <n v="10" in="0">
        <tpls c="5">
          <tpl hier="6" item="7"/>
          <tpl fld="6" item="4"/>
          <tpl hier="10" item="5"/>
          <tpl hier="30" item="16"/>
          <tpl fld="3" item="2"/>
        </tpls>
      </n>
      <n v="2" in="0">
        <tpls c="5">
          <tpl hier="6" item="7"/>
          <tpl fld="6" item="0"/>
          <tpl hier="10" item="5"/>
          <tpl hier="30" item="16"/>
          <tpl fld="3" item="2"/>
        </tpls>
      </n>
      <m>
        <tpls c="5">
          <tpl hier="6" item="7"/>
          <tpl fld="6" item="1"/>
          <tpl hier="10" item="5"/>
          <tpl hier="30" item="16"/>
          <tpl fld="3" item="2"/>
        </tpls>
      </m>
      <n v="4" in="0">
        <tpls c="5">
          <tpl hier="6" item="7"/>
          <tpl fld="6" item="6"/>
          <tpl hier="10" item="5"/>
          <tpl hier="30" item="16"/>
          <tpl fld="3" item="2"/>
        </tpls>
      </n>
      <n v="3" in="0">
        <tpls c="5">
          <tpl hier="6" item="7"/>
          <tpl fld="6" item="2"/>
          <tpl hier="10" item="5"/>
          <tpl hier="30" item="16"/>
          <tpl fld="3" item="1"/>
        </tpls>
      </n>
      <m in="0">
        <tpls c="5">
          <tpl fld="2" item="6"/>
          <tpl hier="6" item="7"/>
          <tpl hier="10" item="5"/>
          <tpl hier="30" item="16"/>
          <tpl fld="3" item="1"/>
        </tpls>
      </m>
      <n v="2" in="0">
        <tpls c="5">
          <tpl fld="2" item="0"/>
          <tpl hier="6" item="7"/>
          <tpl hier="10" item="5"/>
          <tpl hier="30" item="16"/>
          <tpl fld="3" item="2"/>
        </tpls>
      </n>
      <n v="3" in="0">
        <tpls c="5">
          <tpl fld="2" item="0"/>
          <tpl hier="6" item="7"/>
          <tpl hier="10" item="5"/>
          <tpl hier="30" item="16"/>
          <tpl fld="3" item="1"/>
        </tpls>
      </n>
      <n v="7" in="0">
        <tpls c="5">
          <tpl hier="6" item="7"/>
          <tpl fld="6" item="6"/>
          <tpl hier="10" item="5"/>
          <tpl hier="30" item="16"/>
          <tpl fld="3" item="1"/>
        </tpls>
      </n>
      <m in="0">
        <tpls c="5">
          <tpl hier="6" item="7"/>
          <tpl hier="10" item="5"/>
          <tpl fld="8" item="0"/>
          <tpl hier="30" item="16"/>
          <tpl fld="3" item="2"/>
        </tpls>
      </m>
      <m in="0">
        <tpls c="5">
          <tpl hier="6" item="7"/>
          <tpl hier="10" item="5"/>
          <tpl fld="8" item="0"/>
          <tpl hier="30" item="16"/>
          <tpl fld="3" item="1"/>
        </tpls>
      </m>
      <n v="29" in="0">
        <tpls c="5">
          <tpl hier="6" item="7"/>
          <tpl hier="10" item="5"/>
          <tpl fld="8" item="3"/>
          <tpl hier="30" item="16"/>
          <tpl fld="3" item="2"/>
        </tpls>
      </n>
      <n v="9" in="0">
        <tpls c="5">
          <tpl hier="6" item="7"/>
          <tpl hier="10" item="5"/>
          <tpl fld="7" item="0"/>
          <tpl hier="30" item="16"/>
          <tpl fld="3" item="2"/>
        </tpls>
      </n>
      <n v="2" in="0">
        <tpls c="5">
          <tpl hier="6" item="7"/>
          <tpl fld="6" item="3"/>
          <tpl hier="10" item="5"/>
          <tpl hier="30" item="16"/>
          <tpl fld="3" item="1"/>
        </tpls>
      </n>
      <n v="29" in="0">
        <tpls c="5">
          <tpl hier="6" item="7"/>
          <tpl hier="10" item="5"/>
          <tpl hier="23" item="4294967295"/>
          <tpl hier="30" item="16"/>
          <tpl fld="3" item="2"/>
        </tpls>
      </n>
      <m in="0">
        <tpls c="5">
          <tpl hier="6" item="7"/>
          <tpl fld="6" item="5"/>
          <tpl hier="10" item="5"/>
          <tpl hier="30" item="16"/>
          <tpl fld="3" item="1"/>
        </tpls>
      </m>
      <m in="0">
        <tpls c="5">
          <tpl hier="6" item="7"/>
          <tpl hier="10" item="5"/>
          <tpl fld="8" item="1"/>
          <tpl hier="30" item="16"/>
          <tpl fld="3" item="1"/>
        </tpls>
      </m>
      <m in="0">
        <tpls c="5">
          <tpl hier="6" item="7"/>
          <tpl hier="10" item="5"/>
          <tpl fld="8" item="2"/>
          <tpl hier="30" item="16"/>
          <tpl fld="3" item="2"/>
        </tpls>
      </m>
      <m in="0">
        <tpls c="5">
          <tpl hier="6" item="7"/>
          <tpl hier="10" item="5"/>
          <tpl fld="8" item="2"/>
          <tpl hier="30" item="16"/>
          <tpl fld="3" item="1"/>
        </tpls>
      </m>
      <n v="8" in="0">
        <tpls c="5">
          <tpl hier="6" item="7"/>
          <tpl fld="6" item="4"/>
          <tpl hier="10" item="5"/>
          <tpl hier="30" item="16"/>
          <tpl fld="3" item="1"/>
        </tpls>
      </n>
      <n v="29" in="0">
        <tpls c="5">
          <tpl hier="6" item="7"/>
          <tpl hier="7" item="4294967295"/>
          <tpl hier="10" item="5"/>
          <tpl hier="30" item="16"/>
          <tpl fld="3" item="2"/>
        </tpls>
      </n>
      <n v="3" in="0">
        <tpls c="4">
          <tpl hier="6" item="7"/>
          <tpl hier="10" item="5"/>
          <tpl hier="30" item="16"/>
          <tpl fld="3" item="12"/>
        </tpls>
      </n>
      <m in="0">
        <tpls c="5">
          <tpl hier="6" item="7"/>
          <tpl hier="10" item="5"/>
          <tpl fld="8" item="1"/>
          <tpl hier="30" item="16"/>
          <tpl fld="3" item="2"/>
        </tpls>
      </m>
      <n v="7" in="0">
        <tpls c="5">
          <tpl hier="6" item="7"/>
          <tpl hier="10" item="5"/>
          <tpl fld="7" item="3"/>
          <tpl hier="30" item="16"/>
          <tpl fld="3" item="2"/>
        </tpls>
      </n>
      <n v="23" in="0">
        <tpls c="5">
          <tpl hier="6" item="7"/>
          <tpl hier="7" item="4294967295"/>
          <tpl hier="10" item="5"/>
          <tpl hier="30" item="16"/>
          <tpl fld="3" item="1"/>
        </tpls>
      </n>
      <n v="5" in="0">
        <tpls c="5">
          <tpl hier="6" item="7"/>
          <tpl fld="6" item="5"/>
          <tpl hier="10" item="5"/>
          <tpl hier="30" item="16"/>
          <tpl fld="3" item="2"/>
        </tpls>
      </n>
      <n v="23" in="0">
        <tpls c="5">
          <tpl hier="6" item="7"/>
          <tpl hier="10" item="5"/>
          <tpl hier="23" item="4294967295"/>
          <tpl hier="30" item="16"/>
          <tpl fld="3" item="1"/>
        </tpls>
      </n>
      <n v="23" in="0">
        <tpls c="5">
          <tpl hier="6" item="7"/>
          <tpl hier="10" item="5"/>
          <tpl fld="8" item="3"/>
          <tpl hier="30" item="16"/>
          <tpl fld="3" item="1"/>
        </tpls>
      </n>
      <n v="5" in="0">
        <tpls c="5">
          <tpl hier="6" item="7"/>
          <tpl hier="10" item="5"/>
          <tpl fld="7" item="2"/>
          <tpl hier="30" item="16"/>
          <tpl fld="3" item="2"/>
        </tpls>
      </n>
      <n v="6" in="0">
        <tpls c="5">
          <tpl hier="6" item="7"/>
          <tpl hier="10" item="5"/>
          <tpl fld="7" item="0"/>
          <tpl hier="30" item="16"/>
          <tpl fld="3" item="1"/>
        </tpls>
      </n>
      <n v="5.7692307692307696E-2" in="1">
        <tpls c="4">
          <tpl hier="6" item="7"/>
          <tpl hier="10" item="5"/>
          <tpl hier="30" item="16"/>
          <tpl fld="3" item="4"/>
        </tpls>
      </n>
      <n v="29" in="0">
        <tpls c="5">
          <tpl hier="4" item="4294967295"/>
          <tpl hier="6" item="7"/>
          <tpl hier="10" item="5"/>
          <tpl hier="30" item="16"/>
          <tpl fld="3" item="2"/>
        </tpls>
      </n>
      <n v="23" in="0">
        <tpls c="5">
          <tpl hier="4" item="4294967295"/>
          <tpl hier="6" item="7"/>
          <tpl hier="10" item="5"/>
          <tpl hier="30" item="16"/>
          <tpl fld="3" item="1"/>
        </tpls>
      </n>
      <n v="8" in="0">
        <tpls c="5">
          <tpl hier="6" item="7"/>
          <tpl hier="10" item="5"/>
          <tpl fld="7" item="3"/>
          <tpl hier="30" item="16"/>
          <tpl fld="3" item="1"/>
        </tpls>
      </n>
      <n v="64200" in="0">
        <tpls c="4">
          <tpl hier="6" item="7"/>
          <tpl hier="10" item="5"/>
          <tpl hier="30" item="11"/>
          <tpl fld="3" item="3"/>
        </tpls>
      </n>
      <n v="26000" in="0">
        <tpls c="4">
          <tpl hier="6" item="7"/>
          <tpl hier="10" item="5"/>
          <tpl hier="30" item="11"/>
          <tpl fld="3" item="5"/>
        </tpls>
      </n>
      <n v="64200" in="0">
        <tpls c="4">
          <tpl hier="6" item="7"/>
          <tpl hier="10" item="5"/>
          <tpl hier="30" item="11"/>
          <tpl fld="3" item="6"/>
        </tpls>
      </n>
      <n v="1" in="0">
        <tpls c="4">
          <tpl hier="6" item="7"/>
          <tpl hier="10" item="5"/>
          <tpl hier="30" item="11"/>
          <tpl fld="3" item="7"/>
        </tpls>
      </n>
      <n v="64200" in="0">
        <tpls c="4">
          <tpl hier="6" item="7"/>
          <tpl hier="10" item="5"/>
          <tpl hier="30" item="11"/>
          <tpl fld="3" item="8"/>
        </tpls>
      </n>
      <m in="0">
        <tpls c="4">
          <tpl hier="6" item="7"/>
          <tpl hier="10" item="5"/>
          <tpl hier="30" item="11"/>
          <tpl fld="3" item="9"/>
        </tpls>
      </m>
      <n v="2500" in="0">
        <tpls c="4">
          <tpl hier="6" item="7"/>
          <tpl hier="10" item="5"/>
          <tpl hier="30" item="11"/>
          <tpl fld="3" item="10"/>
        </tpls>
      </n>
      <n v="64200" in="0">
        <tpls c="4">
          <tpl hier="6" item="7"/>
          <tpl hier="10" item="5"/>
          <tpl hier="30" item="11"/>
          <tpl fld="3" item="11"/>
        </tpls>
      </n>
      <n v="68" in="0">
        <tpls c="5">
          <tpl hier="1" item="4294967295"/>
          <tpl hier="6" item="7"/>
          <tpl hier="10" item="5"/>
          <tpl hier="30" item="11"/>
          <tpl fld="3" item="0"/>
        </tpls>
      </n>
      <n v="5" in="0">
        <tpls c="5">
          <tpl fld="2" item="6"/>
          <tpl hier="6" item="7"/>
          <tpl hier="10" item="5"/>
          <tpl hier="30" item="11"/>
          <tpl fld="3" item="2"/>
        </tpls>
      </n>
      <n v="7" in="0">
        <tpls c="5">
          <tpl fld="2" item="1"/>
          <tpl hier="6" item="7"/>
          <tpl hier="10" item="5"/>
          <tpl hier="30" item="11"/>
          <tpl fld="3" item="2"/>
        </tpls>
      </n>
      <m>
        <tpls c="5">
          <tpl fld="2" item="4"/>
          <tpl hier="6" item="7"/>
          <tpl hier="10" item="5"/>
          <tpl hier="30" item="11"/>
          <tpl fld="3" item="2"/>
        </tpls>
      </m>
      <n v="36" in="0">
        <tpls c="5">
          <tpl fld="5" item="1"/>
          <tpl hier="6" item="7"/>
          <tpl hier="10" item="5"/>
          <tpl hier="30" item="11"/>
          <tpl fld="3" item="0"/>
        </tpls>
      </n>
      <n v="5" in="0">
        <tpls c="5">
          <tpl hier="6" item="7"/>
          <tpl fld="6" item="0"/>
          <tpl hier="10" item="5"/>
          <tpl hier="30" item="11"/>
          <tpl fld="3" item="1"/>
        </tpls>
      </n>
      <n v="7" in="0">
        <tpls c="5">
          <tpl fld="2" item="2"/>
          <tpl hier="6" item="7"/>
          <tpl hier="10" item="5"/>
          <tpl hier="30" item="11"/>
          <tpl fld="3" item="1"/>
        </tpls>
      </n>
      <m>
        <tpls c="5">
          <tpl fld="2" item="4"/>
          <tpl hier="6" item="7"/>
          <tpl hier="10" item="5"/>
          <tpl hier="30" item="11"/>
          <tpl fld="3" item="1"/>
        </tpls>
      </m>
      <n v="6" in="0">
        <tpls c="5">
          <tpl fld="2" item="3"/>
          <tpl hier="6" item="7"/>
          <tpl hier="10" item="5"/>
          <tpl hier="30" item="11"/>
          <tpl fld="3" item="2"/>
        </tpls>
      </n>
      <n v="32" in="0">
        <tpls c="5">
          <tpl fld="5" item="0"/>
          <tpl hier="6" item="7"/>
          <tpl hier="10" item="5"/>
          <tpl hier="30" item="11"/>
          <tpl fld="3" item="0"/>
        </tpls>
      </n>
      <n v="6" in="0">
        <tpls c="5">
          <tpl fld="2" item="1"/>
          <tpl hier="6" item="7"/>
          <tpl hier="10" item="5"/>
          <tpl hier="30" item="11"/>
          <tpl fld="3" item="1"/>
        </tpls>
      </n>
      <n v="6" in="0">
        <tpls c="5">
          <tpl fld="2" item="5"/>
          <tpl hier="6" item="7"/>
          <tpl hier="10" item="5"/>
          <tpl hier="30" item="11"/>
          <tpl fld="3" item="2"/>
        </tpls>
      </n>
      <n v="32" in="0">
        <tpls c="5">
          <tpl hier="6" item="7"/>
          <tpl hier="10" item="5"/>
          <tpl hier="25" item="4294967295"/>
          <tpl hier="30" item="11"/>
          <tpl fld="3" item="2"/>
        </tpls>
      </n>
      <n v="6" in="0">
        <tpls c="5">
          <tpl fld="2" item="5"/>
          <tpl hier="6" item="7"/>
          <tpl hier="10" item="5"/>
          <tpl hier="30" item="11"/>
          <tpl fld="3" item="1"/>
        </tpls>
      </n>
      <m>
        <tpls c="5">
          <tpl hier="6" item="7"/>
          <tpl fld="6" item="1"/>
          <tpl hier="10" item="5"/>
          <tpl hier="30" item="11"/>
          <tpl fld="3" item="1"/>
        </tpls>
      </m>
      <n v="36" in="0">
        <tpls c="5">
          <tpl hier="6" item="7"/>
          <tpl hier="10" item="5"/>
          <tpl hier="25" item="4294967295"/>
          <tpl hier="30" item="11"/>
          <tpl fld="3" item="1"/>
        </tpls>
      </n>
      <n v="14" in="0">
        <tpls c="5">
          <tpl hier="6" item="7"/>
          <tpl hier="10" item="5"/>
          <tpl fld="7" item="1"/>
          <tpl hier="30" item="11"/>
          <tpl fld="3" item="1"/>
        </tpls>
      </n>
      <n v="4" in="0">
        <tpls c="5">
          <tpl fld="2" item="2"/>
          <tpl hier="6" item="7"/>
          <tpl hier="10" item="5"/>
          <tpl hier="30" item="11"/>
          <tpl fld="3" item="2"/>
        </tpls>
      </n>
      <n v="4" in="0">
        <tpls c="5">
          <tpl hier="6" item="7"/>
          <tpl fld="6" item="3"/>
          <tpl hier="10" item="5"/>
          <tpl hier="30" item="11"/>
          <tpl fld="3" item="2"/>
        </tpls>
      </n>
      <n v="9" in="0">
        <tpls c="5">
          <tpl hier="6" item="7"/>
          <tpl hier="10" item="5"/>
          <tpl fld="7" item="2"/>
          <tpl hier="30" item="11"/>
          <tpl fld="3" item="1"/>
        </tpls>
      </n>
      <n v="7" in="0">
        <tpls c="5">
          <tpl hier="6" item="7"/>
          <tpl fld="6" item="2"/>
          <tpl hier="10" item="5"/>
          <tpl hier="30" item="11"/>
          <tpl fld="3" item="2"/>
        </tpls>
      </n>
      <n v="7" in="0">
        <tpls c="5">
          <tpl hier="6" item="7"/>
          <tpl hier="10" item="5"/>
          <tpl fld="7" item="1"/>
          <tpl hier="30" item="11"/>
          <tpl fld="3" item="2"/>
        </tpls>
      </n>
      <n v="1" in="0">
        <tpls c="5">
          <tpl fld="2" item="3"/>
          <tpl hier="6" item="7"/>
          <tpl hier="10" item="5"/>
          <tpl hier="30" item="11"/>
          <tpl fld="3" item="1"/>
        </tpls>
      </n>
      <n v="6" in="0">
        <tpls c="5">
          <tpl hier="6" item="7"/>
          <tpl fld="6" item="4"/>
          <tpl hier="10" item="5"/>
          <tpl hier="30" item="11"/>
          <tpl fld="3" item="2"/>
        </tpls>
      </n>
      <n v="4" in="0">
        <tpls c="5">
          <tpl hier="6" item="7"/>
          <tpl fld="6" item="0"/>
          <tpl hier="10" item="5"/>
          <tpl hier="30" item="11"/>
          <tpl fld="3" item="2"/>
        </tpls>
      </n>
      <m>
        <tpls c="5">
          <tpl hier="6" item="7"/>
          <tpl fld="6" item="1"/>
          <tpl hier="10" item="5"/>
          <tpl hier="30" item="11"/>
          <tpl fld="3" item="2"/>
        </tpls>
      </m>
      <n v="6" in="0">
        <tpls c="5">
          <tpl hier="6" item="7"/>
          <tpl fld="6" item="6"/>
          <tpl hier="10" item="5"/>
          <tpl hier="30" item="11"/>
          <tpl fld="3" item="2"/>
        </tpls>
      </n>
      <n v="6" in="0">
        <tpls c="5">
          <tpl hier="6" item="7"/>
          <tpl fld="6" item="2"/>
          <tpl hier="10" item="5"/>
          <tpl hier="30" item="11"/>
          <tpl fld="3" item="1"/>
        </tpls>
      </n>
      <n v="11" in="0">
        <tpls c="5">
          <tpl fld="2" item="6"/>
          <tpl hier="6" item="7"/>
          <tpl hier="10" item="5"/>
          <tpl hier="30" item="11"/>
          <tpl fld="3" item="1"/>
        </tpls>
      </n>
      <n v="4" in="0">
        <tpls c="5">
          <tpl fld="2" item="0"/>
          <tpl hier="6" item="7"/>
          <tpl hier="10" item="5"/>
          <tpl hier="30" item="11"/>
          <tpl fld="3" item="2"/>
        </tpls>
      </n>
      <n v="5" in="0">
        <tpls c="5">
          <tpl fld="2" item="0"/>
          <tpl hier="6" item="7"/>
          <tpl hier="10" item="5"/>
          <tpl hier="30" item="11"/>
          <tpl fld="3" item="1"/>
        </tpls>
      </n>
      <n v="6" in="0">
        <tpls c="5">
          <tpl hier="6" item="7"/>
          <tpl fld="6" item="6"/>
          <tpl hier="10" item="5"/>
          <tpl hier="30" item="11"/>
          <tpl fld="3" item="1"/>
        </tpls>
      </n>
      <m in="0">
        <tpls c="5">
          <tpl hier="6" item="7"/>
          <tpl hier="10" item="5"/>
          <tpl fld="8" item="0"/>
          <tpl hier="30" item="11"/>
          <tpl fld="3" item="2"/>
        </tpls>
      </m>
      <m in="0">
        <tpls c="5">
          <tpl hier="6" item="7"/>
          <tpl hier="10" item="5"/>
          <tpl fld="8" item="0"/>
          <tpl hier="30" item="11"/>
          <tpl fld="3" item="1"/>
        </tpls>
      </m>
      <n v="27" in="0">
        <tpls c="5">
          <tpl hier="6" item="7"/>
          <tpl hier="10" item="5"/>
          <tpl fld="8" item="3"/>
          <tpl hier="30" item="11"/>
          <tpl fld="3" item="2"/>
        </tpls>
      </n>
      <n v="10" in="0">
        <tpls c="5">
          <tpl hier="6" item="7"/>
          <tpl hier="10" item="5"/>
          <tpl fld="7" item="0"/>
          <tpl hier="30" item="11"/>
          <tpl fld="3" item="2"/>
        </tpls>
      </n>
      <n v="7" in="0">
        <tpls c="5">
          <tpl hier="6" item="7"/>
          <tpl fld="6" item="3"/>
          <tpl hier="10" item="5"/>
          <tpl hier="30" item="11"/>
          <tpl fld="3" item="1"/>
        </tpls>
      </n>
      <n v="32" in="0">
        <tpls c="5">
          <tpl hier="6" item="7"/>
          <tpl hier="10" item="5"/>
          <tpl hier="23" item="4294967295"/>
          <tpl hier="30" item="11"/>
          <tpl fld="3" item="2"/>
        </tpls>
      </n>
      <n v="11" in="0">
        <tpls c="5">
          <tpl hier="6" item="7"/>
          <tpl fld="6" item="5"/>
          <tpl hier="10" item="5"/>
          <tpl hier="30" item="11"/>
          <tpl fld="3" item="1"/>
        </tpls>
      </n>
      <m in="0">
        <tpls c="5">
          <tpl hier="6" item="7"/>
          <tpl hier="10" item="5"/>
          <tpl fld="8" item="1"/>
          <tpl hier="30" item="11"/>
          <tpl fld="3" item="1"/>
        </tpls>
      </m>
      <n v="5" in="0">
        <tpls c="5">
          <tpl hier="6" item="7"/>
          <tpl hier="10" item="5"/>
          <tpl fld="8" item="2"/>
          <tpl hier="30" item="11"/>
          <tpl fld="3" item="2"/>
        </tpls>
      </n>
      <n v="9" in="0">
        <tpls c="5">
          <tpl hier="6" item="7"/>
          <tpl hier="10" item="5"/>
          <tpl fld="8" item="2"/>
          <tpl hier="30" item="11"/>
          <tpl fld="3" item="1"/>
        </tpls>
      </n>
      <n v="1" in="0">
        <tpls c="5">
          <tpl hier="6" item="7"/>
          <tpl fld="6" item="4"/>
          <tpl hier="10" item="5"/>
          <tpl hier="30" item="11"/>
          <tpl fld="3" item="1"/>
        </tpls>
      </n>
      <n v="32" in="0">
        <tpls c="5">
          <tpl hier="6" item="7"/>
          <tpl hier="7" item="4294967295"/>
          <tpl hier="10" item="5"/>
          <tpl hier="30" item="11"/>
          <tpl fld="3" item="2"/>
        </tpls>
      </n>
      <n v="2" in="0">
        <tpls c="4">
          <tpl hier="6" item="7"/>
          <tpl hier="10" item="5"/>
          <tpl hier="30" item="11"/>
          <tpl fld="3" item="12"/>
        </tpls>
      </n>
      <m in="0">
        <tpls c="5">
          <tpl hier="6" item="7"/>
          <tpl hier="10" item="5"/>
          <tpl fld="8" item="1"/>
          <tpl hier="30" item="11"/>
          <tpl fld="3" item="2"/>
        </tpls>
      </m>
      <n v="4" in="0">
        <tpls c="5">
          <tpl hier="6" item="7"/>
          <tpl hier="10" item="5"/>
          <tpl fld="7" item="3"/>
          <tpl hier="30" item="11"/>
          <tpl fld="3" item="2"/>
        </tpls>
      </n>
      <n v="36" in="0">
        <tpls c="5">
          <tpl hier="6" item="7"/>
          <tpl hier="7" item="4294967295"/>
          <tpl hier="10" item="5"/>
          <tpl hier="30" item="11"/>
          <tpl fld="3" item="1"/>
        </tpls>
      </n>
      <n v="5" in="0">
        <tpls c="5">
          <tpl hier="6" item="7"/>
          <tpl fld="6" item="5"/>
          <tpl hier="10" item="5"/>
          <tpl hier="30" item="11"/>
          <tpl fld="3" item="2"/>
        </tpls>
      </n>
      <n v="36" in="0">
        <tpls c="5">
          <tpl hier="6" item="7"/>
          <tpl hier="10" item="5"/>
          <tpl hier="23" item="4294967295"/>
          <tpl hier="30" item="11"/>
          <tpl fld="3" item="1"/>
        </tpls>
      </n>
      <n v="27" in="0">
        <tpls c="5">
          <tpl hier="6" item="7"/>
          <tpl hier="10" item="5"/>
          <tpl fld="8" item="3"/>
          <tpl hier="30" item="11"/>
          <tpl fld="3" item="1"/>
        </tpls>
      </n>
      <n v="11" in="0">
        <tpls c="5">
          <tpl hier="6" item="7"/>
          <tpl hier="10" item="5"/>
          <tpl fld="7" item="2"/>
          <tpl hier="30" item="11"/>
          <tpl fld="3" item="2"/>
        </tpls>
      </n>
      <n v="7" in="0">
        <tpls c="5">
          <tpl hier="6" item="7"/>
          <tpl hier="10" item="5"/>
          <tpl fld="7" item="0"/>
          <tpl hier="30" item="11"/>
          <tpl fld="3" item="1"/>
        </tpls>
      </n>
      <n v="2.9411764705882353E-2" in="1">
        <tpls c="4">
          <tpl hier="6" item="7"/>
          <tpl hier="10" item="5"/>
          <tpl hier="30" item="11"/>
          <tpl fld="3" item="4"/>
        </tpls>
      </n>
      <n v="32" in="0">
        <tpls c="5">
          <tpl hier="4" item="4294967295"/>
          <tpl hier="6" item="7"/>
          <tpl hier="10" item="5"/>
          <tpl hier="30" item="11"/>
          <tpl fld="3" item="2"/>
        </tpls>
      </n>
      <n v="36" in="0">
        <tpls c="5">
          <tpl hier="4" item="4294967295"/>
          <tpl hier="6" item="7"/>
          <tpl hier="10" item="5"/>
          <tpl hier="30" item="11"/>
          <tpl fld="3" item="1"/>
        </tpls>
      </n>
      <n v="6" in="0">
        <tpls c="5">
          <tpl hier="6" item="7"/>
          <tpl hier="10" item="5"/>
          <tpl fld="7" item="3"/>
          <tpl hier="30" item="11"/>
          <tpl fld="3" item="1"/>
        </tpls>
      </n>
      <n v="714000" in="0">
        <tpls c="4">
          <tpl hier="6" item="7"/>
          <tpl hier="10" item="5"/>
          <tpl hier="30" item="2"/>
          <tpl fld="3" item="3"/>
        </tpls>
      </n>
      <n v="263500" in="0">
        <tpls c="4">
          <tpl hier="6" item="7"/>
          <tpl hier="10" item="5"/>
          <tpl hier="30" item="2"/>
          <tpl fld="3" item="5"/>
        </tpls>
      </n>
      <n v="714000" in="0">
        <tpls c="4">
          <tpl hier="6" item="7"/>
          <tpl hier="10" item="5"/>
          <tpl hier="30" item="2"/>
          <tpl fld="3" item="6"/>
        </tpls>
      </n>
      <n v="21" in="0">
        <tpls c="4">
          <tpl hier="6" item="7"/>
          <tpl hier="10" item="5"/>
          <tpl hier="30" item="2"/>
          <tpl fld="3" item="7"/>
        </tpls>
      </n>
      <n v="714000" in="0">
        <tpls c="4">
          <tpl hier="6" item="7"/>
          <tpl hier="10" item="5"/>
          <tpl hier="30" item="2"/>
          <tpl fld="3" item="8"/>
        </tpls>
      </n>
      <n v="3" in="0">
        <tpls c="4">
          <tpl hier="6" item="7"/>
          <tpl hier="10" item="5"/>
          <tpl hier="30" item="2"/>
          <tpl fld="3" item="9"/>
        </tpls>
      </n>
      <n v="36000" in="0">
        <tpls c="4">
          <tpl hier="6" item="7"/>
          <tpl hier="10" item="5"/>
          <tpl hier="30" item="2"/>
          <tpl fld="3" item="10"/>
        </tpls>
      </n>
      <n v="714000" in="0">
        <tpls c="4">
          <tpl hier="6" item="7"/>
          <tpl hier="10" item="5"/>
          <tpl hier="30" item="2"/>
          <tpl fld="3" item="11"/>
        </tpls>
      </n>
      <n v="796" in="0">
        <tpls c="5">
          <tpl hier="1" item="4294967295"/>
          <tpl hier="6" item="7"/>
          <tpl hier="10" item="5"/>
          <tpl hier="30" item="2"/>
          <tpl fld="3" item="0"/>
        </tpls>
      </n>
      <n v="73" in="0">
        <tpls c="5">
          <tpl fld="2" item="6"/>
          <tpl hier="6" item="7"/>
          <tpl hier="10" item="5"/>
          <tpl hier="30" item="2"/>
          <tpl fld="3" item="2"/>
        </tpls>
      </n>
      <n v="62" in="0">
        <tpls c="5">
          <tpl fld="2" item="1"/>
          <tpl hier="6" item="7"/>
          <tpl hier="10" item="5"/>
          <tpl hier="30" item="2"/>
          <tpl fld="3" item="2"/>
        </tpls>
      </n>
      <m>
        <tpls c="5">
          <tpl fld="2" item="4"/>
          <tpl hier="6" item="7"/>
          <tpl hier="10" item="5"/>
          <tpl hier="30" item="2"/>
          <tpl fld="3" item="2"/>
        </tpls>
      </m>
      <n v="394" in="0">
        <tpls c="5">
          <tpl fld="5" item="1"/>
          <tpl hier="6" item="7"/>
          <tpl hier="10" item="5"/>
          <tpl hier="30" item="2"/>
          <tpl fld="3" item="0"/>
        </tpls>
      </n>
      <n v="74" in="0">
        <tpls c="5">
          <tpl hier="6" item="7"/>
          <tpl fld="6" item="0"/>
          <tpl hier="10" item="5"/>
          <tpl hier="30" item="2"/>
          <tpl fld="3" item="1"/>
        </tpls>
      </n>
      <n v="61" in="0">
        <tpls c="5">
          <tpl fld="2" item="2"/>
          <tpl hier="6" item="7"/>
          <tpl hier="10" item="5"/>
          <tpl hier="30" item="2"/>
          <tpl fld="3" item="1"/>
        </tpls>
      </n>
      <m>
        <tpls c="5">
          <tpl fld="2" item="4"/>
          <tpl hier="6" item="7"/>
          <tpl hier="10" item="5"/>
          <tpl hier="30" item="2"/>
          <tpl fld="3" item="1"/>
        </tpls>
      </m>
      <n v="74" in="0">
        <tpls c="5">
          <tpl fld="2" item="3"/>
          <tpl hier="6" item="7"/>
          <tpl hier="10" item="5"/>
          <tpl hier="30" item="2"/>
          <tpl fld="3" item="2"/>
        </tpls>
      </n>
      <n v="402" in="0">
        <tpls c="5">
          <tpl fld="5" item="0"/>
          <tpl hier="6" item="7"/>
          <tpl hier="10" item="5"/>
          <tpl hier="30" item="2"/>
          <tpl fld="3" item="0"/>
        </tpls>
      </n>
      <n v="71" in="0">
        <tpls c="5">
          <tpl fld="2" item="1"/>
          <tpl hier="6" item="7"/>
          <tpl hier="10" item="5"/>
          <tpl hier="30" item="2"/>
          <tpl fld="3" item="1"/>
        </tpls>
      </n>
      <n v="60" in="0">
        <tpls c="5">
          <tpl fld="2" item="5"/>
          <tpl hier="6" item="7"/>
          <tpl hier="10" item="5"/>
          <tpl hier="30" item="2"/>
          <tpl fld="3" item="2"/>
        </tpls>
      </n>
      <n v="402" in="0">
        <tpls c="5">
          <tpl hier="6" item="7"/>
          <tpl hier="10" item="5"/>
          <tpl hier="25" item="4294967295"/>
          <tpl hier="30" item="2"/>
          <tpl fld="3" item="2"/>
        </tpls>
      </n>
      <n v="73" in="0">
        <tpls c="5">
          <tpl fld="2" item="5"/>
          <tpl hier="6" item="7"/>
          <tpl hier="10" item="5"/>
          <tpl hier="30" item="2"/>
          <tpl fld="3" item="1"/>
        </tpls>
      </n>
      <m>
        <tpls c="5">
          <tpl hier="6" item="7"/>
          <tpl fld="6" item="1"/>
          <tpl hier="10" item="5"/>
          <tpl hier="30" item="2"/>
          <tpl fld="3" item="1"/>
        </tpls>
      </m>
      <n v="394" in="0">
        <tpls c="5">
          <tpl hier="6" item="7"/>
          <tpl hier="10" item="5"/>
          <tpl hier="25" item="4294967295"/>
          <tpl hier="30" item="2"/>
          <tpl fld="3" item="1"/>
        </tpls>
      </n>
      <n v="94" in="0">
        <tpls c="5">
          <tpl hier="6" item="7"/>
          <tpl hier="10" item="5"/>
          <tpl fld="7" item="1"/>
          <tpl hier="30" item="2"/>
          <tpl fld="3" item="1"/>
        </tpls>
      </n>
      <n v="71" in="0">
        <tpls c="5">
          <tpl fld="2" item="2"/>
          <tpl hier="6" item="7"/>
          <tpl hier="10" item="5"/>
          <tpl hier="30" item="2"/>
          <tpl fld="3" item="2"/>
        </tpls>
      </n>
      <n v="71" in="0">
        <tpls c="5">
          <tpl hier="6" item="7"/>
          <tpl fld="6" item="3"/>
          <tpl hier="10" item="5"/>
          <tpl hier="30" item="2"/>
          <tpl fld="3" item="2"/>
        </tpls>
      </n>
      <n v="114" in="0">
        <tpls c="5">
          <tpl hier="6" item="7"/>
          <tpl hier="10" item="5"/>
          <tpl fld="7" item="2"/>
          <tpl hier="30" item="2"/>
          <tpl fld="3" item="1"/>
        </tpls>
      </n>
      <n v="62" in="0">
        <tpls c="5">
          <tpl hier="6" item="7"/>
          <tpl fld="6" item="2"/>
          <tpl hier="10" item="5"/>
          <tpl hier="30" item="2"/>
          <tpl fld="3" item="2"/>
        </tpls>
      </n>
      <n v="105" in="0">
        <tpls c="5">
          <tpl hier="6" item="7"/>
          <tpl hier="10" item="5"/>
          <tpl fld="7" item="1"/>
          <tpl hier="30" item="2"/>
          <tpl fld="3" item="2"/>
        </tpls>
      </n>
      <n v="59" in="0">
        <tpls c="5">
          <tpl fld="2" item="3"/>
          <tpl hier="6" item="7"/>
          <tpl hier="10" item="5"/>
          <tpl hier="30" item="2"/>
          <tpl fld="3" item="1"/>
        </tpls>
      </n>
      <n v="74" in="0">
        <tpls c="5">
          <tpl hier="6" item="7"/>
          <tpl fld="6" item="4"/>
          <tpl hier="10" item="5"/>
          <tpl hier="30" item="2"/>
          <tpl fld="3" item="2"/>
        </tpls>
      </n>
      <n v="62" in="0">
        <tpls c="5">
          <tpl hier="6" item="7"/>
          <tpl fld="6" item="0"/>
          <tpl hier="10" item="5"/>
          <tpl hier="30" item="2"/>
          <tpl fld="3" item="2"/>
        </tpls>
      </n>
      <m>
        <tpls c="5">
          <tpl hier="6" item="7"/>
          <tpl fld="6" item="1"/>
          <tpl hier="10" item="5"/>
          <tpl hier="30" item="2"/>
          <tpl fld="3" item="2"/>
        </tpls>
      </m>
      <n v="60" in="0">
        <tpls c="5">
          <tpl hier="6" item="7"/>
          <tpl fld="6" item="6"/>
          <tpl hier="10" item="5"/>
          <tpl hier="30" item="2"/>
          <tpl fld="3" item="2"/>
        </tpls>
      </n>
      <n v="71" in="0">
        <tpls c="5">
          <tpl hier="6" item="7"/>
          <tpl fld="6" item="2"/>
          <tpl hier="10" item="5"/>
          <tpl hier="30" item="2"/>
          <tpl fld="3" item="1"/>
        </tpls>
      </n>
      <n v="56" in="0">
        <tpls c="5">
          <tpl fld="2" item="6"/>
          <tpl hier="6" item="7"/>
          <tpl hier="10" item="5"/>
          <tpl hier="30" item="2"/>
          <tpl fld="3" item="1"/>
        </tpls>
      </n>
      <n v="62" in="0">
        <tpls c="5">
          <tpl fld="2" item="0"/>
          <tpl hier="6" item="7"/>
          <tpl hier="10" item="5"/>
          <tpl hier="30" item="2"/>
          <tpl fld="3" item="2"/>
        </tpls>
      </n>
      <n v="74" in="0">
        <tpls c="5">
          <tpl fld="2" item="0"/>
          <tpl hier="6" item="7"/>
          <tpl hier="10" item="5"/>
          <tpl hier="30" item="2"/>
          <tpl fld="3" item="1"/>
        </tpls>
      </n>
      <n v="73" in="0">
        <tpls c="5">
          <tpl hier="6" item="7"/>
          <tpl fld="6" item="6"/>
          <tpl hier="10" item="5"/>
          <tpl hier="30" item="2"/>
          <tpl fld="3" item="1"/>
        </tpls>
      </n>
      <n v="109" in="0">
        <tpls c="5">
          <tpl hier="6" item="7"/>
          <tpl hier="10" item="5"/>
          <tpl fld="8" item="0"/>
          <tpl hier="30" item="2"/>
          <tpl fld="3" item="2"/>
        </tpls>
      </n>
      <n v="111" in="0">
        <tpls c="5">
          <tpl hier="6" item="7"/>
          <tpl hier="10" item="5"/>
          <tpl fld="8" item="0"/>
          <tpl hier="30" item="2"/>
          <tpl fld="3" item="1"/>
        </tpls>
      </n>
      <n v="90" in="0">
        <tpls c="5">
          <tpl hier="6" item="7"/>
          <tpl hier="10" item="5"/>
          <tpl fld="8" item="3"/>
          <tpl hier="30" item="2"/>
          <tpl fld="3" item="2"/>
        </tpls>
      </n>
      <n v="105" in="0">
        <tpls c="5">
          <tpl hier="6" item="7"/>
          <tpl hier="10" item="5"/>
          <tpl fld="7" item="0"/>
          <tpl hier="30" item="2"/>
          <tpl fld="3" item="2"/>
        </tpls>
      </n>
      <n v="61" in="0">
        <tpls c="5">
          <tpl hier="6" item="7"/>
          <tpl fld="6" item="3"/>
          <tpl hier="10" item="5"/>
          <tpl hier="30" item="2"/>
          <tpl fld="3" item="1"/>
        </tpls>
      </n>
      <n v="402" in="0">
        <tpls c="5">
          <tpl hier="6" item="7"/>
          <tpl hier="10" item="5"/>
          <tpl hier="23" item="4294967295"/>
          <tpl hier="30" item="2"/>
          <tpl fld="3" item="2"/>
        </tpls>
      </n>
      <n v="56" in="0">
        <tpls c="5">
          <tpl hier="6" item="7"/>
          <tpl fld="6" item="5"/>
          <tpl hier="10" item="5"/>
          <tpl hier="30" item="2"/>
          <tpl fld="3" item="1"/>
        </tpls>
      </n>
      <n v="105" in="0">
        <tpls c="5">
          <tpl hier="6" item="7"/>
          <tpl hier="10" item="5"/>
          <tpl fld="8" item="1"/>
          <tpl hier="30" item="2"/>
          <tpl fld="3" item="1"/>
        </tpls>
      </n>
      <n v="97" in="0">
        <tpls c="5">
          <tpl hier="6" item="7"/>
          <tpl hier="10" item="5"/>
          <tpl fld="8" item="2"/>
          <tpl hier="30" item="2"/>
          <tpl fld="3" item="2"/>
        </tpls>
      </n>
      <n v="97" in="0">
        <tpls c="5">
          <tpl hier="6" item="7"/>
          <tpl hier="10" item="5"/>
          <tpl fld="8" item="2"/>
          <tpl hier="30" item="2"/>
          <tpl fld="3" item="1"/>
        </tpls>
      </n>
      <n v="59" in="0">
        <tpls c="5">
          <tpl hier="6" item="7"/>
          <tpl fld="6" item="4"/>
          <tpl hier="10" item="5"/>
          <tpl hier="30" item="2"/>
          <tpl fld="3" item="1"/>
        </tpls>
      </n>
      <n v="402" in="0">
        <tpls c="5">
          <tpl hier="6" item="7"/>
          <tpl hier="7" item="4294967295"/>
          <tpl hier="10" item="5"/>
          <tpl hier="30" item="2"/>
          <tpl fld="3" item="2"/>
        </tpls>
      </n>
      <n v="61" in="0">
        <tpls c="4">
          <tpl hier="6" item="7"/>
          <tpl hier="10" item="5"/>
          <tpl hier="30" item="2"/>
          <tpl fld="3" item="12"/>
        </tpls>
      </n>
      <n v="106" in="0">
        <tpls c="5">
          <tpl hier="6" item="7"/>
          <tpl hier="10" item="5"/>
          <tpl fld="8" item="1"/>
          <tpl hier="30" item="2"/>
          <tpl fld="3" item="2"/>
        </tpls>
      </n>
      <n v="102" in="0">
        <tpls c="5">
          <tpl hier="6" item="7"/>
          <tpl hier="10" item="5"/>
          <tpl fld="7" item="3"/>
          <tpl hier="30" item="2"/>
          <tpl fld="3" item="2"/>
        </tpls>
      </n>
      <n v="394" in="0">
        <tpls c="5">
          <tpl hier="6" item="7"/>
          <tpl hier="7" item="4294967295"/>
          <tpl hier="10" item="5"/>
          <tpl hier="30" item="2"/>
          <tpl fld="3" item="1"/>
        </tpls>
      </n>
      <n v="73" in="0">
        <tpls c="5">
          <tpl hier="6" item="7"/>
          <tpl fld="6" item="5"/>
          <tpl hier="10" item="5"/>
          <tpl hier="30" item="2"/>
          <tpl fld="3" item="2"/>
        </tpls>
      </n>
      <n v="394" in="0">
        <tpls c="5">
          <tpl hier="6" item="7"/>
          <tpl hier="10" item="5"/>
          <tpl hier="23" item="4294967295"/>
          <tpl hier="30" item="2"/>
          <tpl fld="3" item="1"/>
        </tpls>
      </n>
      <n v="81" in="0">
        <tpls c="5">
          <tpl hier="6" item="7"/>
          <tpl hier="10" item="5"/>
          <tpl fld="8" item="3"/>
          <tpl hier="30" item="2"/>
          <tpl fld="3" item="1"/>
        </tpls>
      </n>
      <n v="90" in="0">
        <tpls c="5">
          <tpl hier="6" item="7"/>
          <tpl hier="10" item="5"/>
          <tpl fld="7" item="2"/>
          <tpl hier="30" item="2"/>
          <tpl fld="3" item="2"/>
        </tpls>
      </n>
      <n v="81" in="0">
        <tpls c="5">
          <tpl hier="6" item="7"/>
          <tpl hier="10" item="5"/>
          <tpl fld="7" item="0"/>
          <tpl hier="30" item="2"/>
          <tpl fld="3" item="1"/>
        </tpls>
      </n>
      <n v="7.6633165829145727E-2" in="1">
        <tpls c="4">
          <tpl hier="6" item="7"/>
          <tpl hier="10" item="5"/>
          <tpl hier="30" item="2"/>
          <tpl fld="3" item="4"/>
        </tpls>
      </n>
      <n v="402" in="0">
        <tpls c="5">
          <tpl hier="4" item="4294967295"/>
          <tpl hier="6" item="7"/>
          <tpl hier="10" item="5"/>
          <tpl hier="30" item="2"/>
          <tpl fld="3" item="2"/>
        </tpls>
      </n>
      <n v="394" in="0">
        <tpls c="5">
          <tpl hier="4" item="4294967295"/>
          <tpl hier="6" item="7"/>
          <tpl hier="10" item="5"/>
          <tpl hier="30" item="2"/>
          <tpl fld="3" item="1"/>
        </tpls>
      </n>
      <n v="105" in="0">
        <tpls c="5">
          <tpl hier="6" item="7"/>
          <tpl hier="10" item="5"/>
          <tpl fld="7" item="3"/>
          <tpl hier="30" item="2"/>
          <tpl fld="3" item="1"/>
        </tpls>
      </n>
      <n v="67200" in="0">
        <tpls c="4">
          <tpl hier="6" item="7"/>
          <tpl hier="10" item="5"/>
          <tpl hier="30" item="6"/>
          <tpl fld="3" item="3"/>
        </tpls>
      </n>
      <n v="21000" in="0">
        <tpls c="4">
          <tpl hier="6" item="7"/>
          <tpl hier="10" item="5"/>
          <tpl hier="30" item="6"/>
          <tpl fld="3" item="5"/>
        </tpls>
      </n>
      <n v="67200" in="0">
        <tpls c="4">
          <tpl hier="6" item="7"/>
          <tpl hier="10" item="5"/>
          <tpl hier="30" item="6"/>
          <tpl fld="3" item="6"/>
        </tpls>
      </n>
      <n v="3" in="0">
        <tpls c="4">
          <tpl hier="6" item="7"/>
          <tpl hier="10" item="5"/>
          <tpl hier="30" item="6"/>
          <tpl fld="3" item="7"/>
        </tpls>
      </n>
      <n v="67200" in="0">
        <tpls c="4">
          <tpl hier="6" item="7"/>
          <tpl hier="10" item="5"/>
          <tpl hier="30" item="6"/>
          <tpl fld="3" item="8"/>
        </tpls>
      </n>
      <m in="0">
        <tpls c="4">
          <tpl hier="6" item="7"/>
          <tpl hier="10" item="5"/>
          <tpl hier="30" item="6"/>
          <tpl fld="3" item="9"/>
        </tpls>
      </m>
      <n v="4000" in="0">
        <tpls c="4">
          <tpl hier="6" item="7"/>
          <tpl hier="10" item="5"/>
          <tpl hier="30" item="6"/>
          <tpl fld="3" item="10"/>
        </tpls>
      </n>
      <n v="67200" in="0">
        <tpls c="4">
          <tpl hier="6" item="7"/>
          <tpl hier="10" item="5"/>
          <tpl hier="30" item="6"/>
          <tpl fld="3" item="11"/>
        </tpls>
      </n>
      <n v="77" in="0">
        <tpls c="5">
          <tpl hier="1" item="4294967295"/>
          <tpl hier="6" item="7"/>
          <tpl hier="10" item="5"/>
          <tpl hier="30" item="6"/>
          <tpl fld="3" item="0"/>
        </tpls>
      </n>
      <n v="6" in="0">
        <tpls c="5">
          <tpl fld="2" item="6"/>
          <tpl hier="6" item="7"/>
          <tpl hier="10" item="5"/>
          <tpl hier="30" item="6"/>
          <tpl fld="3" item="2"/>
        </tpls>
      </n>
      <n v="2" in="0">
        <tpls c="5">
          <tpl fld="2" item="1"/>
          <tpl hier="6" item="7"/>
          <tpl hier="10" item="5"/>
          <tpl hier="30" item="6"/>
          <tpl fld="3" item="2"/>
        </tpls>
      </n>
      <m>
        <tpls c="5">
          <tpl fld="2" item="4"/>
          <tpl hier="6" item="7"/>
          <tpl hier="10" item="5"/>
          <tpl hier="30" item="6"/>
          <tpl fld="3" item="2"/>
        </tpls>
      </m>
      <n v="44" in="0">
        <tpls c="5">
          <tpl fld="5" item="1"/>
          <tpl hier="6" item="7"/>
          <tpl hier="10" item="5"/>
          <tpl hier="30" item="6"/>
          <tpl fld="3" item="0"/>
        </tpls>
      </n>
      <n v="12" in="0">
        <tpls c="5">
          <tpl hier="6" item="7"/>
          <tpl fld="6" item="0"/>
          <tpl hier="10" item="5"/>
          <tpl hier="30" item="6"/>
          <tpl fld="3" item="1"/>
        </tpls>
      </n>
      <n v="7" in="0">
        <tpls c="5">
          <tpl fld="2" item="2"/>
          <tpl hier="6" item="7"/>
          <tpl hier="10" item="5"/>
          <tpl hier="30" item="6"/>
          <tpl fld="3" item="1"/>
        </tpls>
      </n>
      <m>
        <tpls c="5">
          <tpl fld="2" item="4"/>
          <tpl hier="6" item="7"/>
          <tpl hier="10" item="5"/>
          <tpl hier="30" item="6"/>
          <tpl fld="3" item="1"/>
        </tpls>
      </m>
      <n v="9" in="0">
        <tpls c="5">
          <tpl fld="2" item="3"/>
          <tpl hier="6" item="7"/>
          <tpl hier="10" item="5"/>
          <tpl hier="30" item="6"/>
          <tpl fld="3" item="2"/>
        </tpls>
      </n>
      <n v="33" in="0">
        <tpls c="5">
          <tpl fld="5" item="0"/>
          <tpl hier="6" item="7"/>
          <tpl hier="10" item="5"/>
          <tpl hier="30" item="6"/>
          <tpl fld="3" item="0"/>
        </tpls>
      </n>
      <n v="5" in="0">
        <tpls c="5">
          <tpl fld="2" item="1"/>
          <tpl hier="6" item="7"/>
          <tpl hier="10" item="5"/>
          <tpl hier="30" item="6"/>
          <tpl fld="3" item="1"/>
        </tpls>
      </n>
      <n v="6" in="0">
        <tpls c="5">
          <tpl fld="2" item="5"/>
          <tpl hier="6" item="7"/>
          <tpl hier="10" item="5"/>
          <tpl hier="30" item="6"/>
          <tpl fld="3" item="2"/>
        </tpls>
      </n>
      <n v="33" in="0">
        <tpls c="5">
          <tpl hier="6" item="7"/>
          <tpl hier="10" item="5"/>
          <tpl hier="25" item="4294967295"/>
          <tpl hier="30" item="6"/>
          <tpl fld="3" item="2"/>
        </tpls>
      </n>
      <n v="5" in="0">
        <tpls c="5">
          <tpl fld="2" item="5"/>
          <tpl hier="6" item="7"/>
          <tpl hier="10" item="5"/>
          <tpl hier="30" item="6"/>
          <tpl fld="3" item="1"/>
        </tpls>
      </n>
      <m>
        <tpls c="5">
          <tpl hier="6" item="7"/>
          <tpl fld="6" item="1"/>
          <tpl hier="10" item="5"/>
          <tpl hier="30" item="6"/>
          <tpl fld="3" item="1"/>
        </tpls>
      </m>
      <n v="44" in="0">
        <tpls c="5">
          <tpl hier="6" item="7"/>
          <tpl hier="10" item="5"/>
          <tpl hier="25" item="4294967295"/>
          <tpl hier="30" item="6"/>
          <tpl fld="3" item="1"/>
        </tpls>
      </n>
      <n v="11" in="0">
        <tpls c="5">
          <tpl hier="6" item="7"/>
          <tpl hier="10" item="5"/>
          <tpl fld="7" item="1"/>
          <tpl hier="30" item="6"/>
          <tpl fld="3" item="1"/>
        </tpls>
      </n>
      <n v="4" in="0">
        <tpls c="5">
          <tpl fld="2" item="2"/>
          <tpl hier="6" item="7"/>
          <tpl hier="10" item="5"/>
          <tpl hier="30" item="6"/>
          <tpl fld="3" item="2"/>
        </tpls>
      </n>
      <n v="4" in="0">
        <tpls c="5">
          <tpl hier="6" item="7"/>
          <tpl fld="6" item="3"/>
          <tpl hier="10" item="5"/>
          <tpl hier="30" item="6"/>
          <tpl fld="3" item="2"/>
        </tpls>
      </n>
      <n v="17" in="0">
        <tpls c="5">
          <tpl hier="6" item="7"/>
          <tpl hier="10" item="5"/>
          <tpl fld="7" item="2"/>
          <tpl hier="30" item="6"/>
          <tpl fld="3" item="1"/>
        </tpls>
      </n>
      <n v="2" in="0">
        <tpls c="5">
          <tpl hier="6" item="7"/>
          <tpl fld="6" item="2"/>
          <tpl hier="10" item="5"/>
          <tpl hier="30" item="6"/>
          <tpl fld="3" item="2"/>
        </tpls>
      </n>
      <n v="11" in="0">
        <tpls c="5">
          <tpl hier="6" item="7"/>
          <tpl hier="10" item="5"/>
          <tpl fld="7" item="1"/>
          <tpl hier="30" item="6"/>
          <tpl fld="3" item="2"/>
        </tpls>
      </n>
      <n v="8" in="0">
        <tpls c="5">
          <tpl fld="2" item="3"/>
          <tpl hier="6" item="7"/>
          <tpl hier="10" item="5"/>
          <tpl hier="30" item="6"/>
          <tpl fld="3" item="1"/>
        </tpls>
      </n>
      <n v="9" in="0">
        <tpls c="5">
          <tpl hier="6" item="7"/>
          <tpl fld="6" item="4"/>
          <tpl hier="10" item="5"/>
          <tpl hier="30" item="6"/>
          <tpl fld="3" item="2"/>
        </tpls>
      </n>
      <n v="6" in="0">
        <tpls c="5">
          <tpl hier="6" item="7"/>
          <tpl fld="6" item="0"/>
          <tpl hier="10" item="5"/>
          <tpl hier="30" item="6"/>
          <tpl fld="3" item="2"/>
        </tpls>
      </n>
      <m>
        <tpls c="5">
          <tpl hier="6" item="7"/>
          <tpl fld="6" item="1"/>
          <tpl hier="10" item="5"/>
          <tpl hier="30" item="6"/>
          <tpl fld="3" item="2"/>
        </tpls>
      </m>
      <n v="6" in="0">
        <tpls c="5">
          <tpl hier="6" item="7"/>
          <tpl fld="6" item="6"/>
          <tpl hier="10" item="5"/>
          <tpl hier="30" item="6"/>
          <tpl fld="3" item="2"/>
        </tpls>
      </n>
      <n v="5" in="0">
        <tpls c="5">
          <tpl hier="6" item="7"/>
          <tpl fld="6" item="2"/>
          <tpl hier="10" item="5"/>
          <tpl hier="30" item="6"/>
          <tpl fld="3" item="1"/>
        </tpls>
      </n>
      <n v="7" in="0">
        <tpls c="5">
          <tpl fld="2" item="6"/>
          <tpl hier="6" item="7"/>
          <tpl hier="10" item="5"/>
          <tpl hier="30" item="6"/>
          <tpl fld="3" item="1"/>
        </tpls>
      </n>
      <n v="6" in="0">
        <tpls c="5">
          <tpl fld="2" item="0"/>
          <tpl hier="6" item="7"/>
          <tpl hier="10" item="5"/>
          <tpl hier="30" item="6"/>
          <tpl fld="3" item="2"/>
        </tpls>
      </n>
      <n v="12" in="0">
        <tpls c="5">
          <tpl fld="2" item="0"/>
          <tpl hier="6" item="7"/>
          <tpl hier="10" item="5"/>
          <tpl hier="30" item="6"/>
          <tpl fld="3" item="1"/>
        </tpls>
      </n>
      <n v="5" in="0">
        <tpls c="5">
          <tpl hier="6" item="7"/>
          <tpl fld="6" item="6"/>
          <tpl hier="10" item="5"/>
          <tpl hier="30" item="6"/>
          <tpl fld="3" item="1"/>
        </tpls>
      </n>
      <n v="33" in="0">
        <tpls c="5">
          <tpl hier="6" item="7"/>
          <tpl hier="10" item="5"/>
          <tpl fld="8" item="0"/>
          <tpl hier="30" item="6"/>
          <tpl fld="3" item="2"/>
        </tpls>
      </n>
      <n v="44" in="0">
        <tpls c="5">
          <tpl hier="6" item="7"/>
          <tpl hier="10" item="5"/>
          <tpl fld="8" item="0"/>
          <tpl hier="30" item="6"/>
          <tpl fld="3" item="1"/>
        </tpls>
      </n>
      <m in="0">
        <tpls c="5">
          <tpl hier="6" item="7"/>
          <tpl hier="10" item="5"/>
          <tpl fld="8" item="3"/>
          <tpl hier="30" item="6"/>
          <tpl fld="3" item="2"/>
        </tpls>
      </m>
      <n v="6" in="0">
        <tpls c="5">
          <tpl hier="6" item="7"/>
          <tpl hier="10" item="5"/>
          <tpl fld="7" item="0"/>
          <tpl hier="30" item="6"/>
          <tpl fld="3" item="2"/>
        </tpls>
      </n>
      <n v="7" in="0">
        <tpls c="5">
          <tpl hier="6" item="7"/>
          <tpl fld="6" item="3"/>
          <tpl hier="10" item="5"/>
          <tpl hier="30" item="6"/>
          <tpl fld="3" item="1"/>
        </tpls>
      </n>
      <n v="33" in="0">
        <tpls c="5">
          <tpl hier="6" item="7"/>
          <tpl hier="10" item="5"/>
          <tpl hier="23" item="4294967295"/>
          <tpl hier="30" item="6"/>
          <tpl fld="3" item="2"/>
        </tpls>
      </n>
      <n v="7" in="0">
        <tpls c="5">
          <tpl hier="6" item="7"/>
          <tpl fld="6" item="5"/>
          <tpl hier="10" item="5"/>
          <tpl hier="30" item="6"/>
          <tpl fld="3" item="1"/>
        </tpls>
      </n>
      <m in="0">
        <tpls c="5">
          <tpl hier="6" item="7"/>
          <tpl hier="10" item="5"/>
          <tpl fld="8" item="1"/>
          <tpl hier="30" item="6"/>
          <tpl fld="3" item="1"/>
        </tpls>
      </m>
      <m in="0">
        <tpls c="5">
          <tpl hier="6" item="7"/>
          <tpl hier="10" item="5"/>
          <tpl fld="8" item="2"/>
          <tpl hier="30" item="6"/>
          <tpl fld="3" item="2"/>
        </tpls>
      </m>
      <m in="0">
        <tpls c="5">
          <tpl hier="6" item="7"/>
          <tpl hier="10" item="5"/>
          <tpl fld="8" item="2"/>
          <tpl hier="30" item="6"/>
          <tpl fld="3" item="1"/>
        </tpls>
      </m>
      <n v="8" in="0">
        <tpls c="5">
          <tpl hier="6" item="7"/>
          <tpl fld="6" item="4"/>
          <tpl hier="10" item="5"/>
          <tpl hier="30" item="6"/>
          <tpl fld="3" item="1"/>
        </tpls>
      </n>
      <n v="33" in="0">
        <tpls c="5">
          <tpl hier="6" item="7"/>
          <tpl hier="7" item="4294967295"/>
          <tpl hier="10" item="5"/>
          <tpl hier="30" item="6"/>
          <tpl fld="3" item="2"/>
        </tpls>
      </n>
      <n v="11" in="0">
        <tpls c="4">
          <tpl hier="6" item="7"/>
          <tpl hier="10" item="5"/>
          <tpl hier="30" item="6"/>
          <tpl fld="3" item="12"/>
        </tpls>
      </n>
      <m in="0">
        <tpls c="5">
          <tpl hier="6" item="7"/>
          <tpl hier="10" item="5"/>
          <tpl fld="8" item="1"/>
          <tpl hier="30" item="6"/>
          <tpl fld="3" item="2"/>
        </tpls>
      </m>
      <n v="11" in="0">
        <tpls c="5">
          <tpl hier="6" item="7"/>
          <tpl hier="10" item="5"/>
          <tpl fld="7" item="3"/>
          <tpl hier="30" item="6"/>
          <tpl fld="3" item="2"/>
        </tpls>
      </n>
      <n v="44" in="0">
        <tpls c="5">
          <tpl hier="6" item="7"/>
          <tpl hier="7" item="4294967295"/>
          <tpl hier="10" item="5"/>
          <tpl hier="30" item="6"/>
          <tpl fld="3" item="1"/>
        </tpls>
      </n>
      <n v="6" in="0">
        <tpls c="5">
          <tpl hier="6" item="7"/>
          <tpl fld="6" item="5"/>
          <tpl hier="10" item="5"/>
          <tpl hier="30" item="6"/>
          <tpl fld="3" item="2"/>
        </tpls>
      </n>
      <n v="44" in="0">
        <tpls c="5">
          <tpl hier="6" item="7"/>
          <tpl hier="10" item="5"/>
          <tpl hier="23" item="4294967295"/>
          <tpl hier="30" item="6"/>
          <tpl fld="3" item="1"/>
        </tpls>
      </n>
      <m in="0">
        <tpls c="5">
          <tpl hier="6" item="7"/>
          <tpl hier="10" item="5"/>
          <tpl fld="8" item="3"/>
          <tpl hier="30" item="6"/>
          <tpl fld="3" item="1"/>
        </tpls>
      </m>
      <n v="5" in="0">
        <tpls c="5">
          <tpl hier="6" item="7"/>
          <tpl hier="10" item="5"/>
          <tpl fld="7" item="2"/>
          <tpl hier="30" item="6"/>
          <tpl fld="3" item="2"/>
        </tpls>
      </n>
      <n v="7" in="0">
        <tpls c="5">
          <tpl hier="6" item="7"/>
          <tpl hier="10" item="5"/>
          <tpl fld="7" item="0"/>
          <tpl hier="30" item="6"/>
          <tpl fld="3" item="1"/>
        </tpls>
      </n>
      <n v="0.14285714285714285" in="1">
        <tpls c="4">
          <tpl hier="6" item="7"/>
          <tpl hier="10" item="5"/>
          <tpl hier="30" item="6"/>
          <tpl fld="3" item="4"/>
        </tpls>
      </n>
      <n v="33" in="0">
        <tpls c="5">
          <tpl hier="4" item="4294967295"/>
          <tpl hier="6" item="7"/>
          <tpl hier="10" item="5"/>
          <tpl hier="30" item="6"/>
          <tpl fld="3" item="2"/>
        </tpls>
      </n>
      <n v="44" in="0">
        <tpls c="5">
          <tpl hier="4" item="4294967295"/>
          <tpl hier="6" item="7"/>
          <tpl hier="10" item="5"/>
          <tpl hier="30" item="6"/>
          <tpl fld="3" item="1"/>
        </tpls>
      </n>
      <n v="9" in="0">
        <tpls c="5">
          <tpl hier="6" item="7"/>
          <tpl hier="10" item="5"/>
          <tpl fld="7" item="3"/>
          <tpl hier="30" item="6"/>
          <tpl fld="3" item="1"/>
        </tpls>
      </n>
      <n v="67200" in="0">
        <tpls c="4">
          <tpl hier="6" item="7"/>
          <tpl hier="10" item="5"/>
          <tpl hier="30" item="8"/>
          <tpl fld="3" item="3"/>
        </tpls>
      </n>
      <n v="23000" in="0">
        <tpls c="4">
          <tpl hier="6" item="7"/>
          <tpl hier="10" item="5"/>
          <tpl hier="30" item="8"/>
          <tpl fld="3" item="5"/>
        </tpls>
      </n>
      <n v="67200" in="0">
        <tpls c="4">
          <tpl hier="6" item="7"/>
          <tpl hier="10" item="5"/>
          <tpl hier="30" item="8"/>
          <tpl fld="3" item="6"/>
        </tpls>
      </n>
      <n v="5" in="0">
        <tpls c="4">
          <tpl hier="6" item="7"/>
          <tpl hier="10" item="5"/>
          <tpl hier="30" item="8"/>
          <tpl fld="3" item="7"/>
        </tpls>
      </n>
      <n v="67200" in="0">
        <tpls c="4">
          <tpl hier="6" item="7"/>
          <tpl hier="10" item="5"/>
          <tpl hier="30" item="8"/>
          <tpl fld="3" item="8"/>
        </tpls>
      </n>
      <m in="0">
        <tpls c="4">
          <tpl hier="6" item="7"/>
          <tpl hier="10" item="5"/>
          <tpl hier="30" item="8"/>
          <tpl fld="3" item="9"/>
        </tpls>
      </m>
      <n v="2000" in="0">
        <tpls c="4">
          <tpl hier="6" item="7"/>
          <tpl hier="10" item="5"/>
          <tpl hier="30" item="8"/>
          <tpl fld="3" item="10"/>
        </tpls>
      </n>
      <n v="67200" in="0">
        <tpls c="4">
          <tpl hier="6" item="7"/>
          <tpl hier="10" item="5"/>
          <tpl hier="30" item="8"/>
          <tpl fld="3" item="11"/>
        </tpls>
      </n>
      <n v="76" in="0">
        <tpls c="5">
          <tpl hier="1" item="4294967295"/>
          <tpl hier="6" item="7"/>
          <tpl hier="10" item="5"/>
          <tpl hier="30" item="8"/>
          <tpl fld="3" item="0"/>
        </tpls>
      </n>
      <n v="9" in="0">
        <tpls c="5">
          <tpl fld="2" item="6"/>
          <tpl hier="6" item="7"/>
          <tpl hier="10" item="5"/>
          <tpl hier="30" item="8"/>
          <tpl fld="3" item="2"/>
        </tpls>
      </n>
      <n v="5" in="0">
        <tpls c="5">
          <tpl fld="2" item="1"/>
          <tpl hier="6" item="7"/>
          <tpl hier="10" item="5"/>
          <tpl hier="30" item="8"/>
          <tpl fld="3" item="2"/>
        </tpls>
      </n>
      <m>
        <tpls c="5">
          <tpl fld="2" item="4"/>
          <tpl hier="6" item="7"/>
          <tpl hier="10" item="5"/>
          <tpl hier="30" item="8"/>
          <tpl fld="3" item="2"/>
        </tpls>
      </m>
      <n v="37" in="0">
        <tpls c="5">
          <tpl fld="5" item="1"/>
          <tpl hier="6" item="7"/>
          <tpl hier="10" item="5"/>
          <tpl hier="30" item="8"/>
          <tpl fld="3" item="0"/>
        </tpls>
      </n>
      <n v="8" in="0">
        <tpls c="5">
          <tpl hier="6" item="7"/>
          <tpl fld="6" item="0"/>
          <tpl hier="10" item="5"/>
          <tpl hier="30" item="8"/>
          <tpl fld="3" item="1"/>
        </tpls>
      </n>
      <n v="6" in="0">
        <tpls c="5">
          <tpl fld="2" item="2"/>
          <tpl hier="6" item="7"/>
          <tpl hier="10" item="5"/>
          <tpl hier="30" item="8"/>
          <tpl fld="3" item="1"/>
        </tpls>
      </n>
      <m>
        <tpls c="5">
          <tpl fld="2" item="4"/>
          <tpl hier="6" item="7"/>
          <tpl hier="10" item="5"/>
          <tpl hier="30" item="8"/>
          <tpl fld="3" item="1"/>
        </tpls>
      </m>
      <n v="10" in="0">
        <tpls c="5">
          <tpl fld="2" item="3"/>
          <tpl hier="6" item="7"/>
          <tpl hier="10" item="5"/>
          <tpl hier="30" item="8"/>
          <tpl fld="3" item="2"/>
        </tpls>
      </n>
      <n v="39" in="0">
        <tpls c="5">
          <tpl fld="5" item="0"/>
          <tpl hier="6" item="7"/>
          <tpl hier="10" item="5"/>
          <tpl hier="30" item="8"/>
          <tpl fld="3" item="0"/>
        </tpls>
      </n>
      <n v="5" in="0">
        <tpls c="5">
          <tpl fld="2" item="1"/>
          <tpl hier="6" item="7"/>
          <tpl hier="10" item="5"/>
          <tpl hier="30" item="8"/>
          <tpl fld="3" item="1"/>
        </tpls>
      </n>
      <n v="4" in="0">
        <tpls c="5">
          <tpl fld="2" item="5"/>
          <tpl hier="6" item="7"/>
          <tpl hier="10" item="5"/>
          <tpl hier="30" item="8"/>
          <tpl fld="3" item="2"/>
        </tpls>
      </n>
      <n v="39" in="0">
        <tpls c="5">
          <tpl hier="6" item="7"/>
          <tpl hier="10" item="5"/>
          <tpl hier="25" item="4294967295"/>
          <tpl hier="30" item="8"/>
          <tpl fld="3" item="2"/>
        </tpls>
      </n>
      <n v="5" in="0">
        <tpls c="5">
          <tpl fld="2" item="5"/>
          <tpl hier="6" item="7"/>
          <tpl hier="10" item="5"/>
          <tpl hier="30" item="8"/>
          <tpl fld="3" item="1"/>
        </tpls>
      </n>
      <m>
        <tpls c="5">
          <tpl hier="6" item="7"/>
          <tpl fld="6" item="1"/>
          <tpl hier="10" item="5"/>
          <tpl hier="30" item="8"/>
          <tpl fld="3" item="1"/>
        </tpls>
      </m>
      <n v="37" in="0">
        <tpls c="5">
          <tpl hier="6" item="7"/>
          <tpl hier="10" item="5"/>
          <tpl hier="25" item="4294967295"/>
          <tpl hier="30" item="8"/>
          <tpl fld="3" item="1"/>
        </tpls>
      </n>
      <n v="13" in="0">
        <tpls c="5">
          <tpl hier="6" item="7"/>
          <tpl hier="10" item="5"/>
          <tpl fld="7" item="1"/>
          <tpl hier="30" item="8"/>
          <tpl fld="3" item="1"/>
        </tpls>
      </n>
      <n v="9" in="0">
        <tpls c="5">
          <tpl fld="2" item="2"/>
          <tpl hier="6" item="7"/>
          <tpl hier="10" item="5"/>
          <tpl hier="30" item="8"/>
          <tpl fld="3" item="2"/>
        </tpls>
      </n>
      <n v="9" in="0">
        <tpls c="5">
          <tpl hier="6" item="7"/>
          <tpl fld="6" item="3"/>
          <tpl hier="10" item="5"/>
          <tpl hier="30" item="8"/>
          <tpl fld="3" item="2"/>
        </tpls>
      </n>
      <n v="13" in="0">
        <tpls c="5">
          <tpl hier="6" item="7"/>
          <tpl hier="10" item="5"/>
          <tpl fld="7" item="2"/>
          <tpl hier="30" item="8"/>
          <tpl fld="3" item="1"/>
        </tpls>
      </n>
      <n v="5" in="0">
        <tpls c="5">
          <tpl hier="6" item="7"/>
          <tpl fld="6" item="2"/>
          <tpl hier="10" item="5"/>
          <tpl hier="30" item="8"/>
          <tpl fld="3" item="2"/>
        </tpls>
      </n>
      <n v="5" in="0">
        <tpls c="5">
          <tpl hier="6" item="7"/>
          <tpl hier="10" item="5"/>
          <tpl fld="7" item="1"/>
          <tpl hier="30" item="8"/>
          <tpl fld="3" item="2"/>
        </tpls>
      </n>
      <n v="10" in="0">
        <tpls c="5">
          <tpl fld="2" item="3"/>
          <tpl hier="6" item="7"/>
          <tpl hier="10" item="5"/>
          <tpl hier="30" item="8"/>
          <tpl fld="3" item="1"/>
        </tpls>
      </n>
      <n v="10" in="0">
        <tpls c="5">
          <tpl hier="6" item="7"/>
          <tpl fld="6" item="4"/>
          <tpl hier="10" item="5"/>
          <tpl hier="30" item="8"/>
          <tpl fld="3" item="2"/>
        </tpls>
      </n>
      <n v="2" in="0">
        <tpls c="5">
          <tpl hier="6" item="7"/>
          <tpl fld="6" item="0"/>
          <tpl hier="10" item="5"/>
          <tpl hier="30" item="8"/>
          <tpl fld="3" item="2"/>
        </tpls>
      </n>
      <m>
        <tpls c="5">
          <tpl hier="6" item="7"/>
          <tpl fld="6" item="1"/>
          <tpl hier="10" item="5"/>
          <tpl hier="30" item="8"/>
          <tpl fld="3" item="2"/>
        </tpls>
      </m>
      <n v="4" in="0">
        <tpls c="5">
          <tpl hier="6" item="7"/>
          <tpl fld="6" item="6"/>
          <tpl hier="10" item="5"/>
          <tpl hier="30" item="8"/>
          <tpl fld="3" item="2"/>
        </tpls>
      </n>
      <n v="5" in="0">
        <tpls c="5">
          <tpl hier="6" item="7"/>
          <tpl fld="6" item="2"/>
          <tpl hier="10" item="5"/>
          <tpl hier="30" item="8"/>
          <tpl fld="3" item="1"/>
        </tpls>
      </n>
      <n v="3" in="0">
        <tpls c="5">
          <tpl fld="2" item="6"/>
          <tpl hier="6" item="7"/>
          <tpl hier="10" item="5"/>
          <tpl hier="30" item="8"/>
          <tpl fld="3" item="1"/>
        </tpls>
      </n>
      <n v="2" in="0">
        <tpls c="5">
          <tpl fld="2" item="0"/>
          <tpl hier="6" item="7"/>
          <tpl hier="10" item="5"/>
          <tpl hier="30" item="8"/>
          <tpl fld="3" item="2"/>
        </tpls>
      </n>
      <n v="8" in="0">
        <tpls c="5">
          <tpl fld="2" item="0"/>
          <tpl hier="6" item="7"/>
          <tpl hier="10" item="5"/>
          <tpl hier="30" item="8"/>
          <tpl fld="3" item="1"/>
        </tpls>
      </n>
      <n v="5" in="0">
        <tpls c="5">
          <tpl hier="6" item="7"/>
          <tpl fld="6" item="6"/>
          <tpl hier="10" item="5"/>
          <tpl hier="30" item="8"/>
          <tpl fld="3" item="1"/>
        </tpls>
      </n>
      <n v="39" in="0">
        <tpls c="5">
          <tpl hier="6" item="7"/>
          <tpl hier="10" item="5"/>
          <tpl fld="8" item="0"/>
          <tpl hier="30" item="8"/>
          <tpl fld="3" item="2"/>
        </tpls>
      </n>
      <n v="37" in="0">
        <tpls c="5">
          <tpl hier="6" item="7"/>
          <tpl hier="10" item="5"/>
          <tpl fld="8" item="0"/>
          <tpl hier="30" item="8"/>
          <tpl fld="3" item="1"/>
        </tpls>
      </n>
      <m in="0">
        <tpls c="5">
          <tpl hier="6" item="7"/>
          <tpl hier="10" item="5"/>
          <tpl fld="8" item="3"/>
          <tpl hier="30" item="8"/>
          <tpl fld="3" item="2"/>
        </tpls>
      </m>
      <n v="11" in="0">
        <tpls c="5">
          <tpl hier="6" item="7"/>
          <tpl hier="10" item="5"/>
          <tpl fld="7" item="0"/>
          <tpl hier="30" item="8"/>
          <tpl fld="3" item="2"/>
        </tpls>
      </n>
      <n v="6" in="0">
        <tpls c="5">
          <tpl hier="6" item="7"/>
          <tpl fld="6" item="3"/>
          <tpl hier="10" item="5"/>
          <tpl hier="30" item="8"/>
          <tpl fld="3" item="1"/>
        </tpls>
      </n>
      <n v="39" in="0">
        <tpls c="5">
          <tpl hier="6" item="7"/>
          <tpl hier="10" item="5"/>
          <tpl hier="23" item="4294967295"/>
          <tpl hier="30" item="8"/>
          <tpl fld="3" item="2"/>
        </tpls>
      </n>
      <n v="3" in="0">
        <tpls c="5">
          <tpl hier="6" item="7"/>
          <tpl fld="6" item="5"/>
          <tpl hier="10" item="5"/>
          <tpl hier="30" item="8"/>
          <tpl fld="3" item="1"/>
        </tpls>
      </n>
      <m in="0">
        <tpls c="5">
          <tpl hier="6" item="7"/>
          <tpl hier="10" item="5"/>
          <tpl fld="8" item="1"/>
          <tpl hier="30" item="8"/>
          <tpl fld="3" item="1"/>
        </tpls>
      </m>
      <m in="0">
        <tpls c="5">
          <tpl hier="6" item="7"/>
          <tpl hier="10" item="5"/>
          <tpl fld="8" item="2"/>
          <tpl hier="30" item="8"/>
          <tpl fld="3" item="2"/>
        </tpls>
      </m>
      <m in="0">
        <tpls c="5">
          <tpl hier="6" item="7"/>
          <tpl hier="10" item="5"/>
          <tpl fld="8" item="2"/>
          <tpl hier="30" item="8"/>
          <tpl fld="3" item="1"/>
        </tpls>
      </m>
      <n v="10" in="0">
        <tpls c="5">
          <tpl hier="6" item="7"/>
          <tpl fld="6" item="4"/>
          <tpl hier="10" item="5"/>
          <tpl hier="30" item="8"/>
          <tpl fld="3" item="1"/>
        </tpls>
      </n>
      <n v="39" in="0">
        <tpls c="5">
          <tpl hier="6" item="7"/>
          <tpl hier="7" item="4294967295"/>
          <tpl hier="10" item="5"/>
          <tpl hier="30" item="8"/>
          <tpl fld="3" item="2"/>
        </tpls>
      </n>
      <n v="3" in="0">
        <tpls c="4">
          <tpl hier="6" item="7"/>
          <tpl hier="10" item="5"/>
          <tpl hier="30" item="8"/>
          <tpl fld="3" item="12"/>
        </tpls>
      </n>
      <m in="0">
        <tpls c="5">
          <tpl hier="6" item="7"/>
          <tpl hier="10" item="5"/>
          <tpl fld="8" item="1"/>
          <tpl hier="30" item="8"/>
          <tpl fld="3" item="2"/>
        </tpls>
      </m>
      <n v="10" in="0">
        <tpls c="5">
          <tpl hier="6" item="7"/>
          <tpl hier="10" item="5"/>
          <tpl fld="7" item="3"/>
          <tpl hier="30" item="8"/>
          <tpl fld="3" item="2"/>
        </tpls>
      </n>
      <n v="37" in="0">
        <tpls c="5">
          <tpl hier="6" item="7"/>
          <tpl hier="7" item="4294967295"/>
          <tpl hier="10" item="5"/>
          <tpl hier="30" item="8"/>
          <tpl fld="3" item="1"/>
        </tpls>
      </n>
      <n v="9" in="0">
        <tpls c="5">
          <tpl hier="6" item="7"/>
          <tpl fld="6" item="5"/>
          <tpl hier="10" item="5"/>
          <tpl hier="30" item="8"/>
          <tpl fld="3" item="2"/>
        </tpls>
      </n>
      <n v="37" in="0">
        <tpls c="5">
          <tpl hier="6" item="7"/>
          <tpl hier="10" item="5"/>
          <tpl hier="23" item="4294967295"/>
          <tpl hier="30" item="8"/>
          <tpl fld="3" item="1"/>
        </tpls>
      </n>
      <m in="0">
        <tpls c="5">
          <tpl hier="6" item="7"/>
          <tpl hier="10" item="5"/>
          <tpl fld="8" item="3"/>
          <tpl hier="30" item="8"/>
          <tpl fld="3" item="1"/>
        </tpls>
      </m>
      <n v="13" in="0">
        <tpls c="5">
          <tpl hier="6" item="7"/>
          <tpl hier="10" item="5"/>
          <tpl fld="7" item="2"/>
          <tpl hier="30" item="8"/>
          <tpl fld="3" item="2"/>
        </tpls>
      </n>
      <n v="7" in="0">
        <tpls c="5">
          <tpl hier="6" item="7"/>
          <tpl hier="10" item="5"/>
          <tpl fld="7" item="0"/>
          <tpl hier="30" item="8"/>
          <tpl fld="3" item="1"/>
        </tpls>
      </n>
      <n v="3.9473684210526314E-2" in="1">
        <tpls c="4">
          <tpl hier="6" item="7"/>
          <tpl hier="10" item="5"/>
          <tpl hier="30" item="8"/>
          <tpl fld="3" item="4"/>
        </tpls>
      </n>
      <n v="39" in="0">
        <tpls c="5">
          <tpl hier="4" item="4294967295"/>
          <tpl hier="6" item="7"/>
          <tpl hier="10" item="5"/>
          <tpl hier="30" item="8"/>
          <tpl fld="3" item="2"/>
        </tpls>
      </n>
      <n v="37" in="0">
        <tpls c="5">
          <tpl hier="4" item="4294967295"/>
          <tpl hier="6" item="7"/>
          <tpl hier="10" item="5"/>
          <tpl hier="30" item="8"/>
          <tpl fld="3" item="1"/>
        </tpls>
      </n>
      <n v="4" in="0">
        <tpls c="5">
          <tpl hier="6" item="7"/>
          <tpl hier="10" item="5"/>
          <tpl fld="7" item="3"/>
          <tpl hier="30" item="8"/>
          <tpl fld="3" item="1"/>
        </tpls>
      </n>
      <n v="58200" in="0">
        <tpls c="4">
          <tpl hier="6" item="7"/>
          <tpl hier="10" item="5"/>
          <tpl hier="30" item="18"/>
          <tpl fld="3" item="3"/>
        </tpls>
      </n>
      <n v="23000" in="0">
        <tpls c="4">
          <tpl hier="6" item="7"/>
          <tpl hier="10" item="5"/>
          <tpl hier="30" item="18"/>
          <tpl fld="3" item="5"/>
        </tpls>
      </n>
      <n v="58200" in="0">
        <tpls c="4">
          <tpl hier="6" item="7"/>
          <tpl hier="10" item="5"/>
          <tpl hier="30" item="18"/>
          <tpl fld="3" item="6"/>
        </tpls>
      </n>
      <m in="0">
        <tpls c="4">
          <tpl hier="6" item="7"/>
          <tpl hier="10" item="5"/>
          <tpl hier="30" item="18"/>
          <tpl fld="3" item="7"/>
        </tpls>
      </m>
      <n v="58200" in="0">
        <tpls c="4">
          <tpl hier="6" item="7"/>
          <tpl hier="10" item="5"/>
          <tpl hier="30" item="18"/>
          <tpl fld="3" item="8"/>
        </tpls>
      </n>
      <n v="1" in="0">
        <tpls c="4">
          <tpl hier="6" item="7"/>
          <tpl hier="10" item="5"/>
          <tpl hier="30" item="18"/>
          <tpl fld="3" item="9"/>
        </tpls>
      </n>
      <n v="1500" in="0">
        <tpls c="4">
          <tpl hier="6" item="7"/>
          <tpl hier="10" item="5"/>
          <tpl hier="30" item="18"/>
          <tpl fld="3" item="10"/>
        </tpls>
      </n>
      <n v="58200" in="0">
        <tpls c="4">
          <tpl hier="6" item="7"/>
          <tpl hier="10" item="5"/>
          <tpl hier="30" item="18"/>
          <tpl fld="3" item="11"/>
        </tpls>
      </n>
      <n v="65" in="0">
        <tpls c="5">
          <tpl hier="1" item="4294967295"/>
          <tpl hier="6" item="7"/>
          <tpl hier="10" item="5"/>
          <tpl hier="30" item="18"/>
          <tpl fld="3" item="0"/>
        </tpls>
      </n>
      <n v="7" in="0">
        <tpls c="5">
          <tpl fld="2" item="6"/>
          <tpl hier="6" item="7"/>
          <tpl hier="10" item="5"/>
          <tpl hier="30" item="18"/>
          <tpl fld="3" item="2"/>
        </tpls>
      </n>
      <n v="7" in="0">
        <tpls c="5">
          <tpl fld="2" item="1"/>
          <tpl hier="6" item="7"/>
          <tpl hier="10" item="5"/>
          <tpl hier="30" item="18"/>
          <tpl fld="3" item="2"/>
        </tpls>
      </n>
      <m>
        <tpls c="5">
          <tpl fld="2" item="4"/>
          <tpl hier="6" item="7"/>
          <tpl hier="10" item="5"/>
          <tpl hier="30" item="18"/>
          <tpl fld="3" item="2"/>
        </tpls>
      </m>
      <n v="31" in="0">
        <tpls c="5">
          <tpl fld="5" item="1"/>
          <tpl hier="6" item="7"/>
          <tpl hier="10" item="5"/>
          <tpl hier="30" item="18"/>
          <tpl fld="3" item="0"/>
        </tpls>
      </n>
      <n v="6" in="0">
        <tpls c="5">
          <tpl hier="6" item="7"/>
          <tpl fld="6" item="0"/>
          <tpl hier="10" item="5"/>
          <tpl hier="30" item="18"/>
          <tpl fld="3" item="1"/>
        </tpls>
      </n>
      <n v="5" in="0">
        <tpls c="5">
          <tpl fld="2" item="2"/>
          <tpl hier="6" item="7"/>
          <tpl hier="10" item="5"/>
          <tpl hier="30" item="18"/>
          <tpl fld="3" item="1"/>
        </tpls>
      </n>
      <m>
        <tpls c="5">
          <tpl fld="2" item="4"/>
          <tpl hier="6" item="7"/>
          <tpl hier="10" item="5"/>
          <tpl hier="30" item="18"/>
          <tpl fld="3" item="1"/>
        </tpls>
      </m>
      <n v="5" in="0">
        <tpls c="5">
          <tpl fld="2" item="3"/>
          <tpl hier="6" item="7"/>
          <tpl hier="10" item="5"/>
          <tpl hier="30" item="18"/>
          <tpl fld="3" item="2"/>
        </tpls>
      </n>
      <n v="34" in="0">
        <tpls c="5">
          <tpl fld="5" item="0"/>
          <tpl hier="6" item="7"/>
          <tpl hier="10" item="5"/>
          <tpl hier="30" item="18"/>
          <tpl fld="3" item="0"/>
        </tpls>
      </n>
      <n v="7" in="0">
        <tpls c="5">
          <tpl fld="2" item="1"/>
          <tpl hier="6" item="7"/>
          <tpl hier="10" item="5"/>
          <tpl hier="30" item="18"/>
          <tpl fld="3" item="1"/>
        </tpls>
      </n>
      <n v="4" in="0">
        <tpls c="5">
          <tpl fld="2" item="5"/>
          <tpl hier="6" item="7"/>
          <tpl hier="10" item="5"/>
          <tpl hier="30" item="18"/>
          <tpl fld="3" item="2"/>
        </tpls>
      </n>
      <n v="34" in="0">
        <tpls c="5">
          <tpl hier="6" item="7"/>
          <tpl hier="10" item="5"/>
          <tpl hier="25" item="4294967295"/>
          <tpl hier="30" item="18"/>
          <tpl fld="3" item="2"/>
        </tpls>
      </n>
      <n v="5" in="0">
        <tpls c="5">
          <tpl fld="2" item="5"/>
          <tpl hier="6" item="7"/>
          <tpl hier="10" item="5"/>
          <tpl hier="30" item="18"/>
          <tpl fld="3" item="1"/>
        </tpls>
      </n>
      <m>
        <tpls c="5">
          <tpl hier="6" item="7"/>
          <tpl fld="6" item="1"/>
          <tpl hier="10" item="5"/>
          <tpl hier="30" item="18"/>
          <tpl fld="3" item="1"/>
        </tpls>
      </m>
      <n v="31" in="0">
        <tpls c="5">
          <tpl hier="6" item="7"/>
          <tpl hier="10" item="5"/>
          <tpl hier="25" item="4294967295"/>
          <tpl hier="30" item="18"/>
          <tpl fld="3" item="1"/>
        </tpls>
      </n>
      <n v="4" in="0">
        <tpls c="5">
          <tpl hier="6" item="7"/>
          <tpl hier="10" item="5"/>
          <tpl fld="7" item="1"/>
          <tpl hier="30" item="18"/>
          <tpl fld="3" item="1"/>
        </tpls>
      </n>
      <n v="5" in="0">
        <tpls c="5">
          <tpl fld="2" item="2"/>
          <tpl hier="6" item="7"/>
          <tpl hier="10" item="5"/>
          <tpl hier="30" item="18"/>
          <tpl fld="3" item="2"/>
        </tpls>
      </n>
      <n v="5" in="0">
        <tpls c="5">
          <tpl hier="6" item="7"/>
          <tpl fld="6" item="3"/>
          <tpl hier="10" item="5"/>
          <tpl hier="30" item="18"/>
          <tpl fld="3" item="2"/>
        </tpls>
      </n>
      <n v="8" in="0">
        <tpls c="5">
          <tpl hier="6" item="7"/>
          <tpl hier="10" item="5"/>
          <tpl fld="7" item="2"/>
          <tpl hier="30" item="18"/>
          <tpl fld="3" item="1"/>
        </tpls>
      </n>
      <n v="7" in="0">
        <tpls c="5">
          <tpl hier="6" item="7"/>
          <tpl fld="6" item="2"/>
          <tpl hier="10" item="5"/>
          <tpl hier="30" item="18"/>
          <tpl fld="3" item="2"/>
        </tpls>
      </n>
      <n v="9" in="0">
        <tpls c="5">
          <tpl hier="6" item="7"/>
          <tpl hier="10" item="5"/>
          <tpl fld="7" item="1"/>
          <tpl hier="30" item="18"/>
          <tpl fld="3" item="2"/>
        </tpls>
      </n>
      <n v="2" in="0">
        <tpls c="5">
          <tpl fld="2" item="3"/>
          <tpl hier="6" item="7"/>
          <tpl hier="10" item="5"/>
          <tpl hier="30" item="18"/>
          <tpl fld="3" item="1"/>
        </tpls>
      </n>
      <n v="5" in="0">
        <tpls c="5">
          <tpl hier="6" item="7"/>
          <tpl fld="6" item="4"/>
          <tpl hier="10" item="5"/>
          <tpl hier="30" item="18"/>
          <tpl fld="3" item="2"/>
        </tpls>
      </n>
      <n v="6" in="0">
        <tpls c="5">
          <tpl hier="6" item="7"/>
          <tpl fld="6" item="0"/>
          <tpl hier="10" item="5"/>
          <tpl hier="30" item="18"/>
          <tpl fld="3" item="2"/>
        </tpls>
      </n>
      <m>
        <tpls c="5">
          <tpl hier="6" item="7"/>
          <tpl fld="6" item="1"/>
          <tpl hier="10" item="5"/>
          <tpl hier="30" item="18"/>
          <tpl fld="3" item="2"/>
        </tpls>
      </m>
      <n v="4" in="0">
        <tpls c="5">
          <tpl hier="6" item="7"/>
          <tpl fld="6" item="6"/>
          <tpl hier="10" item="5"/>
          <tpl hier="30" item="18"/>
          <tpl fld="3" item="2"/>
        </tpls>
      </n>
      <n v="7" in="0">
        <tpls c="5">
          <tpl hier="6" item="7"/>
          <tpl fld="6" item="2"/>
          <tpl hier="10" item="5"/>
          <tpl hier="30" item="18"/>
          <tpl fld="3" item="1"/>
        </tpls>
      </n>
      <n v="6" in="0">
        <tpls c="5">
          <tpl fld="2" item="6"/>
          <tpl hier="6" item="7"/>
          <tpl hier="10" item="5"/>
          <tpl hier="30" item="18"/>
          <tpl fld="3" item="1"/>
        </tpls>
      </n>
      <n v="6" in="0">
        <tpls c="5">
          <tpl fld="2" item="0"/>
          <tpl hier="6" item="7"/>
          <tpl hier="10" item="5"/>
          <tpl hier="30" item="18"/>
          <tpl fld="3" item="2"/>
        </tpls>
      </n>
      <n v="6" in="0">
        <tpls c="5">
          <tpl fld="2" item="0"/>
          <tpl hier="6" item="7"/>
          <tpl hier="10" item="5"/>
          <tpl hier="30" item="18"/>
          <tpl fld="3" item="1"/>
        </tpls>
      </n>
      <n v="5" in="0">
        <tpls c="5">
          <tpl hier="6" item="7"/>
          <tpl fld="6" item="6"/>
          <tpl hier="10" item="5"/>
          <tpl hier="30" item="18"/>
          <tpl fld="3" item="1"/>
        </tpls>
      </n>
      <n v="5" in="0">
        <tpls c="5">
          <tpl hier="6" item="7"/>
          <tpl hier="10" item="5"/>
          <tpl fld="8" item="0"/>
          <tpl hier="30" item="18"/>
          <tpl fld="3" item="2"/>
        </tpls>
      </n>
      <n v="5" in="0">
        <tpls c="5">
          <tpl hier="6" item="7"/>
          <tpl hier="10" item="5"/>
          <tpl fld="8" item="0"/>
          <tpl hier="30" item="18"/>
          <tpl fld="3" item="1"/>
        </tpls>
      </n>
      <m in="0">
        <tpls c="5">
          <tpl hier="6" item="7"/>
          <tpl hier="10" item="5"/>
          <tpl fld="8" item="3"/>
          <tpl hier="30" item="18"/>
          <tpl fld="3" item="2"/>
        </tpls>
      </m>
      <n v="5" in="0">
        <tpls c="5">
          <tpl hier="6" item="7"/>
          <tpl hier="10" item="5"/>
          <tpl fld="7" item="0"/>
          <tpl hier="30" item="18"/>
          <tpl fld="3" item="2"/>
        </tpls>
      </n>
      <n v="5" in="0">
        <tpls c="5">
          <tpl hier="6" item="7"/>
          <tpl fld="6" item="3"/>
          <tpl hier="10" item="5"/>
          <tpl hier="30" item="18"/>
          <tpl fld="3" item="1"/>
        </tpls>
      </n>
      <n v="34" in="0">
        <tpls c="5">
          <tpl hier="6" item="7"/>
          <tpl hier="10" item="5"/>
          <tpl hier="23" item="4294967295"/>
          <tpl hier="30" item="18"/>
          <tpl fld="3" item="2"/>
        </tpls>
      </n>
      <n v="6" in="0">
        <tpls c="5">
          <tpl hier="6" item="7"/>
          <tpl fld="6" item="5"/>
          <tpl hier="10" item="5"/>
          <tpl hier="30" item="18"/>
          <tpl fld="3" item="1"/>
        </tpls>
      </n>
      <n v="26" in="0">
        <tpls c="5">
          <tpl hier="6" item="7"/>
          <tpl hier="10" item="5"/>
          <tpl fld="8" item="1"/>
          <tpl hier="30" item="18"/>
          <tpl fld="3" item="1"/>
        </tpls>
      </n>
      <m in="0">
        <tpls c="5">
          <tpl hier="6" item="7"/>
          <tpl hier="10" item="5"/>
          <tpl fld="8" item="2"/>
          <tpl hier="30" item="18"/>
          <tpl fld="3" item="2"/>
        </tpls>
      </m>
      <m in="0">
        <tpls c="5">
          <tpl hier="6" item="7"/>
          <tpl hier="10" item="5"/>
          <tpl fld="8" item="2"/>
          <tpl hier="30" item="18"/>
          <tpl fld="3" item="1"/>
        </tpls>
      </m>
      <n v="2" in="0">
        <tpls c="5">
          <tpl hier="6" item="7"/>
          <tpl fld="6" item="4"/>
          <tpl hier="10" item="5"/>
          <tpl hier="30" item="18"/>
          <tpl fld="3" item="1"/>
        </tpls>
      </n>
      <n v="34" in="0">
        <tpls c="5">
          <tpl hier="6" item="7"/>
          <tpl hier="7" item="4294967295"/>
          <tpl hier="10" item="5"/>
          <tpl hier="30" item="18"/>
          <tpl fld="3" item="2"/>
        </tpls>
      </n>
      <n v="5" in="0">
        <tpls c="4">
          <tpl hier="6" item="7"/>
          <tpl hier="10" item="5"/>
          <tpl hier="30" item="18"/>
          <tpl fld="3" item="12"/>
        </tpls>
      </n>
      <n v="29" in="0">
        <tpls c="5">
          <tpl hier="6" item="7"/>
          <tpl hier="10" item="5"/>
          <tpl fld="8" item="1"/>
          <tpl hier="30" item="18"/>
          <tpl fld="3" item="2"/>
        </tpls>
      </n>
      <n v="6" in="0">
        <tpls c="5">
          <tpl hier="6" item="7"/>
          <tpl hier="10" item="5"/>
          <tpl fld="7" item="3"/>
          <tpl hier="30" item="18"/>
          <tpl fld="3" item="2"/>
        </tpls>
      </n>
      <n v="31" in="0">
        <tpls c="5">
          <tpl hier="6" item="7"/>
          <tpl hier="7" item="4294967295"/>
          <tpl hier="10" item="5"/>
          <tpl hier="30" item="18"/>
          <tpl fld="3" item="1"/>
        </tpls>
      </n>
      <n v="7" in="0">
        <tpls c="5">
          <tpl hier="6" item="7"/>
          <tpl fld="6" item="5"/>
          <tpl hier="10" item="5"/>
          <tpl hier="30" item="18"/>
          <tpl fld="3" item="2"/>
        </tpls>
      </n>
      <n v="31" in="0">
        <tpls c="5">
          <tpl hier="6" item="7"/>
          <tpl hier="10" item="5"/>
          <tpl hier="23" item="4294967295"/>
          <tpl hier="30" item="18"/>
          <tpl fld="3" item="1"/>
        </tpls>
      </n>
      <m in="0">
        <tpls c="5">
          <tpl hier="6" item="7"/>
          <tpl hier="10" item="5"/>
          <tpl fld="8" item="3"/>
          <tpl hier="30" item="18"/>
          <tpl fld="3" item="1"/>
        </tpls>
      </m>
      <n v="14" in="0">
        <tpls c="5">
          <tpl hier="6" item="7"/>
          <tpl hier="10" item="5"/>
          <tpl fld="7" item="2"/>
          <tpl hier="30" item="18"/>
          <tpl fld="3" item="2"/>
        </tpls>
      </n>
      <n v="3" in="0">
        <tpls c="5">
          <tpl hier="6" item="7"/>
          <tpl hier="10" item="5"/>
          <tpl fld="7" item="0"/>
          <tpl hier="30" item="18"/>
          <tpl fld="3" item="1"/>
        </tpls>
      </n>
      <n v="7.6923076923076927E-2" in="1">
        <tpls c="4">
          <tpl hier="6" item="7"/>
          <tpl hier="10" item="5"/>
          <tpl hier="30" item="18"/>
          <tpl fld="3" item="4"/>
        </tpls>
      </n>
      <n v="34" in="0">
        <tpls c="5">
          <tpl hier="4" item="4294967295"/>
          <tpl hier="6" item="7"/>
          <tpl hier="10" item="5"/>
          <tpl hier="30" item="18"/>
          <tpl fld="3" item="2"/>
        </tpls>
      </n>
      <n v="31" in="0">
        <tpls c="5">
          <tpl hier="4" item="4294967295"/>
          <tpl hier="6" item="7"/>
          <tpl hier="10" item="5"/>
          <tpl hier="30" item="18"/>
          <tpl fld="3" item="1"/>
        </tpls>
      </n>
      <n v="16" in="0">
        <tpls c="5">
          <tpl hier="6" item="7"/>
          <tpl hier="10" item="5"/>
          <tpl fld="7" item="3"/>
          <tpl hier="30" item="18"/>
          <tpl fld="3" item="1"/>
        </tpls>
      </n>
      <n v="58800" in="0">
        <tpls c="4">
          <tpl hier="6" item="7"/>
          <tpl hier="10" item="5"/>
          <tpl hier="30" item="9"/>
          <tpl fld="3" item="3"/>
        </tpls>
      </n>
      <n v="21500" in="0">
        <tpls c="4">
          <tpl hier="6" item="7"/>
          <tpl hier="10" item="5"/>
          <tpl hier="30" item="9"/>
          <tpl fld="3" item="5"/>
        </tpls>
      </n>
      <n v="58800" in="0">
        <tpls c="4">
          <tpl hier="6" item="7"/>
          <tpl hier="10" item="5"/>
          <tpl hier="30" item="9"/>
          <tpl fld="3" item="6"/>
        </tpls>
      </n>
      <n v="1" in="0">
        <tpls c="4">
          <tpl hier="6" item="7"/>
          <tpl hier="10" item="5"/>
          <tpl hier="30" item="9"/>
          <tpl fld="3" item="7"/>
        </tpls>
      </n>
      <n v="58800" in="0">
        <tpls c="4">
          <tpl hier="6" item="7"/>
          <tpl hier="10" item="5"/>
          <tpl hier="30" item="9"/>
          <tpl fld="3" item="8"/>
        </tpls>
      </n>
      <n v="1" in="0">
        <tpls c="4">
          <tpl hier="6" item="7"/>
          <tpl hier="10" item="5"/>
          <tpl hier="30" item="9"/>
          <tpl fld="3" item="9"/>
        </tpls>
      </n>
      <n v="5500" in="0">
        <tpls c="4">
          <tpl hier="6" item="7"/>
          <tpl hier="10" item="5"/>
          <tpl hier="30" item="9"/>
          <tpl fld="3" item="10"/>
        </tpls>
      </n>
      <n v="58800" in="0">
        <tpls c="4">
          <tpl hier="6" item="7"/>
          <tpl hier="10" item="5"/>
          <tpl hier="30" item="9"/>
          <tpl fld="3" item="11"/>
        </tpls>
      </n>
      <n v="67" in="0">
        <tpls c="5">
          <tpl hier="1" item="4294967295"/>
          <tpl hier="6" item="7"/>
          <tpl hier="10" item="5"/>
          <tpl hier="30" item="9"/>
          <tpl fld="3" item="0"/>
        </tpls>
      </n>
      <n v="6" in="0">
        <tpls c="5">
          <tpl fld="2" item="6"/>
          <tpl hier="6" item="7"/>
          <tpl hier="10" item="5"/>
          <tpl hier="30" item="9"/>
          <tpl fld="3" item="2"/>
        </tpls>
      </n>
      <n v="6" in="0">
        <tpls c="5">
          <tpl fld="2" item="1"/>
          <tpl hier="6" item="7"/>
          <tpl hier="10" item="5"/>
          <tpl hier="30" item="9"/>
          <tpl fld="3" item="2"/>
        </tpls>
      </n>
      <m>
        <tpls c="5">
          <tpl fld="2" item="4"/>
          <tpl hier="6" item="7"/>
          <tpl hier="10" item="5"/>
          <tpl hier="30" item="9"/>
          <tpl fld="3" item="2"/>
        </tpls>
      </m>
      <n v="34" in="0">
        <tpls c="5">
          <tpl fld="5" item="1"/>
          <tpl hier="6" item="7"/>
          <tpl hier="10" item="5"/>
          <tpl hier="30" item="9"/>
          <tpl fld="3" item="0"/>
        </tpls>
      </n>
      <n v="7" in="0">
        <tpls c="5">
          <tpl hier="6" item="7"/>
          <tpl fld="6" item="0"/>
          <tpl hier="10" item="5"/>
          <tpl hier="30" item="9"/>
          <tpl fld="3" item="1"/>
        </tpls>
      </n>
      <n v="5" in="0">
        <tpls c="5">
          <tpl fld="2" item="2"/>
          <tpl hier="6" item="7"/>
          <tpl hier="10" item="5"/>
          <tpl hier="30" item="9"/>
          <tpl fld="3" item="1"/>
        </tpls>
      </n>
      <m>
        <tpls c="5">
          <tpl fld="2" item="4"/>
          <tpl hier="6" item="7"/>
          <tpl hier="10" item="5"/>
          <tpl hier="30" item="9"/>
          <tpl fld="3" item="1"/>
        </tpls>
      </m>
      <n v="5" in="0">
        <tpls c="5">
          <tpl fld="2" item="3"/>
          <tpl hier="6" item="7"/>
          <tpl hier="10" item="5"/>
          <tpl hier="30" item="9"/>
          <tpl fld="3" item="2"/>
        </tpls>
      </n>
      <n v="33" in="0">
        <tpls c="5">
          <tpl fld="5" item="0"/>
          <tpl hier="6" item="7"/>
          <tpl hier="10" item="5"/>
          <tpl hier="30" item="9"/>
          <tpl fld="3" item="0"/>
        </tpls>
      </n>
      <n v="6" in="0">
        <tpls c="5">
          <tpl fld="2" item="1"/>
          <tpl hier="6" item="7"/>
          <tpl hier="10" item="5"/>
          <tpl hier="30" item="9"/>
          <tpl fld="3" item="1"/>
        </tpls>
      </n>
      <n v="2" in="0">
        <tpls c="5">
          <tpl fld="2" item="5"/>
          <tpl hier="6" item="7"/>
          <tpl hier="10" item="5"/>
          <tpl hier="30" item="9"/>
          <tpl fld="3" item="2"/>
        </tpls>
      </n>
      <n v="33" in="0">
        <tpls c="5">
          <tpl hier="6" item="7"/>
          <tpl hier="10" item="5"/>
          <tpl hier="25" item="4294967295"/>
          <tpl hier="30" item="9"/>
          <tpl fld="3" item="2"/>
        </tpls>
      </n>
      <n v="9" in="0">
        <tpls c="5">
          <tpl fld="2" item="5"/>
          <tpl hier="6" item="7"/>
          <tpl hier="10" item="5"/>
          <tpl hier="30" item="9"/>
          <tpl fld="3" item="1"/>
        </tpls>
      </n>
      <m>
        <tpls c="5">
          <tpl hier="6" item="7"/>
          <tpl fld="6" item="1"/>
          <tpl hier="10" item="5"/>
          <tpl hier="30" item="9"/>
          <tpl fld="3" item="1"/>
        </tpls>
      </m>
      <n v="34" in="0">
        <tpls c="5">
          <tpl hier="6" item="7"/>
          <tpl hier="10" item="5"/>
          <tpl hier="25" item="4294967295"/>
          <tpl hier="30" item="9"/>
          <tpl fld="3" item="1"/>
        </tpls>
      </n>
      <n v="9" in="0">
        <tpls c="5">
          <tpl hier="6" item="7"/>
          <tpl hier="10" item="5"/>
          <tpl fld="7" item="1"/>
          <tpl hier="30" item="9"/>
          <tpl fld="3" item="1"/>
        </tpls>
      </n>
      <n v="8" in="0">
        <tpls c="5">
          <tpl fld="2" item="2"/>
          <tpl hier="6" item="7"/>
          <tpl hier="10" item="5"/>
          <tpl hier="30" item="9"/>
          <tpl fld="3" item="2"/>
        </tpls>
      </n>
      <n v="8" in="0">
        <tpls c="5">
          <tpl hier="6" item="7"/>
          <tpl fld="6" item="3"/>
          <tpl hier="10" item="5"/>
          <tpl hier="30" item="9"/>
          <tpl fld="3" item="2"/>
        </tpls>
      </n>
      <n v="7" in="0">
        <tpls c="5">
          <tpl hier="6" item="7"/>
          <tpl hier="10" item="5"/>
          <tpl fld="7" item="2"/>
          <tpl hier="30" item="9"/>
          <tpl fld="3" item="1"/>
        </tpls>
      </n>
      <n v="6" in="0">
        <tpls c="5">
          <tpl hier="6" item="7"/>
          <tpl fld="6" item="2"/>
          <tpl hier="10" item="5"/>
          <tpl hier="30" item="9"/>
          <tpl fld="3" item="2"/>
        </tpls>
      </n>
      <n v="7" in="0">
        <tpls c="5">
          <tpl hier="6" item="7"/>
          <tpl hier="10" item="5"/>
          <tpl fld="7" item="1"/>
          <tpl hier="30" item="9"/>
          <tpl fld="3" item="2"/>
        </tpls>
      </n>
      <n v="6" in="0">
        <tpls c="5">
          <tpl fld="2" item="3"/>
          <tpl hier="6" item="7"/>
          <tpl hier="10" item="5"/>
          <tpl hier="30" item="9"/>
          <tpl fld="3" item="1"/>
        </tpls>
      </n>
      <n v="5" in="0">
        <tpls c="5">
          <tpl hier="6" item="7"/>
          <tpl fld="6" item="4"/>
          <tpl hier="10" item="5"/>
          <tpl hier="30" item="9"/>
          <tpl fld="3" item="2"/>
        </tpls>
      </n>
      <n v="6" in="0">
        <tpls c="5">
          <tpl hier="6" item="7"/>
          <tpl fld="6" item="0"/>
          <tpl hier="10" item="5"/>
          <tpl hier="30" item="9"/>
          <tpl fld="3" item="2"/>
        </tpls>
      </n>
      <m>
        <tpls c="5">
          <tpl hier="6" item="7"/>
          <tpl fld="6" item="1"/>
          <tpl hier="10" item="5"/>
          <tpl hier="30" item="9"/>
          <tpl fld="3" item="2"/>
        </tpls>
      </m>
      <n v="2" in="0">
        <tpls c="5">
          <tpl hier="6" item="7"/>
          <tpl fld="6" item="6"/>
          <tpl hier="10" item="5"/>
          <tpl hier="30" item="9"/>
          <tpl fld="3" item="2"/>
        </tpls>
      </n>
      <n v="6" in="0">
        <tpls c="5">
          <tpl hier="6" item="7"/>
          <tpl fld="6" item="2"/>
          <tpl hier="10" item="5"/>
          <tpl hier="30" item="9"/>
          <tpl fld="3" item="1"/>
        </tpls>
      </n>
      <n v="1" in="0">
        <tpls c="5">
          <tpl fld="2" item="6"/>
          <tpl hier="6" item="7"/>
          <tpl hier="10" item="5"/>
          <tpl hier="30" item="9"/>
          <tpl fld="3" item="1"/>
        </tpls>
      </n>
      <n v="6" in="0">
        <tpls c="5">
          <tpl fld="2" item="0"/>
          <tpl hier="6" item="7"/>
          <tpl hier="10" item="5"/>
          <tpl hier="30" item="9"/>
          <tpl fld="3" item="2"/>
        </tpls>
      </n>
      <n v="7" in="0">
        <tpls c="5">
          <tpl fld="2" item="0"/>
          <tpl hier="6" item="7"/>
          <tpl hier="10" item="5"/>
          <tpl hier="30" item="9"/>
          <tpl fld="3" item="1"/>
        </tpls>
      </n>
      <n v="9" in="0">
        <tpls c="5">
          <tpl hier="6" item="7"/>
          <tpl fld="6" item="6"/>
          <tpl hier="10" item="5"/>
          <tpl hier="30" item="9"/>
          <tpl fld="3" item="1"/>
        </tpls>
      </n>
      <m in="0">
        <tpls c="5">
          <tpl hier="6" item="7"/>
          <tpl hier="10" item="5"/>
          <tpl fld="8" item="0"/>
          <tpl hier="30" item="9"/>
          <tpl fld="3" item="2"/>
        </tpls>
      </m>
      <m in="0">
        <tpls c="5">
          <tpl hier="6" item="7"/>
          <tpl hier="10" item="5"/>
          <tpl fld="8" item="0"/>
          <tpl hier="30" item="9"/>
          <tpl fld="3" item="1"/>
        </tpls>
      </m>
      <m in="0">
        <tpls c="5">
          <tpl hier="6" item="7"/>
          <tpl hier="10" item="5"/>
          <tpl fld="8" item="3"/>
          <tpl hier="30" item="9"/>
          <tpl fld="3" item="2"/>
        </tpls>
      </m>
      <n v="12" in="0">
        <tpls c="5">
          <tpl hier="6" item="7"/>
          <tpl hier="10" item="5"/>
          <tpl fld="7" item="0"/>
          <tpl hier="30" item="9"/>
          <tpl fld="3" item="2"/>
        </tpls>
      </n>
      <n v="5" in="0">
        <tpls c="5">
          <tpl hier="6" item="7"/>
          <tpl fld="6" item="3"/>
          <tpl hier="10" item="5"/>
          <tpl hier="30" item="9"/>
          <tpl fld="3" item="1"/>
        </tpls>
      </n>
      <n v="33" in="0">
        <tpls c="5">
          <tpl hier="6" item="7"/>
          <tpl hier="10" item="5"/>
          <tpl hier="23" item="4294967295"/>
          <tpl hier="30" item="9"/>
          <tpl fld="3" item="2"/>
        </tpls>
      </n>
      <n v="1" in="0">
        <tpls c="5">
          <tpl hier="6" item="7"/>
          <tpl fld="6" item="5"/>
          <tpl hier="10" item="5"/>
          <tpl hier="30" item="9"/>
          <tpl fld="3" item="1"/>
        </tpls>
      </n>
      <m in="0">
        <tpls c="5">
          <tpl hier="6" item="7"/>
          <tpl hier="10" item="5"/>
          <tpl fld="8" item="1"/>
          <tpl hier="30" item="9"/>
          <tpl fld="3" item="1"/>
        </tpls>
      </m>
      <n v="33" in="0">
        <tpls c="5">
          <tpl hier="6" item="7"/>
          <tpl hier="10" item="5"/>
          <tpl fld="8" item="2"/>
          <tpl hier="30" item="9"/>
          <tpl fld="3" item="2"/>
        </tpls>
      </n>
      <n v="34" in="0">
        <tpls c="5">
          <tpl hier="6" item="7"/>
          <tpl hier="10" item="5"/>
          <tpl fld="8" item="2"/>
          <tpl hier="30" item="9"/>
          <tpl fld="3" item="1"/>
        </tpls>
      </n>
      <n v="6" in="0">
        <tpls c="5">
          <tpl hier="6" item="7"/>
          <tpl fld="6" item="4"/>
          <tpl hier="10" item="5"/>
          <tpl hier="30" item="9"/>
          <tpl fld="3" item="1"/>
        </tpls>
      </n>
      <n v="33" in="0">
        <tpls c="5">
          <tpl hier="6" item="7"/>
          <tpl hier="7" item="4294967295"/>
          <tpl hier="10" item="5"/>
          <tpl hier="30" item="9"/>
          <tpl fld="3" item="2"/>
        </tpls>
      </n>
      <n v="10" in="0">
        <tpls c="4">
          <tpl hier="6" item="7"/>
          <tpl hier="10" item="5"/>
          <tpl hier="30" item="9"/>
          <tpl fld="3" item="12"/>
        </tpls>
      </n>
      <m in="0">
        <tpls c="5">
          <tpl hier="6" item="7"/>
          <tpl hier="10" item="5"/>
          <tpl fld="8" item="1"/>
          <tpl hier="30" item="9"/>
          <tpl fld="3" item="2"/>
        </tpls>
      </m>
      <n v="9" in="0">
        <tpls c="5">
          <tpl hier="6" item="7"/>
          <tpl hier="10" item="5"/>
          <tpl fld="7" item="3"/>
          <tpl hier="30" item="9"/>
          <tpl fld="3" item="2"/>
        </tpls>
      </n>
      <n v="34" in="0">
        <tpls c="5">
          <tpl hier="6" item="7"/>
          <tpl hier="7" item="4294967295"/>
          <tpl hier="10" item="5"/>
          <tpl hier="30" item="9"/>
          <tpl fld="3" item="1"/>
        </tpls>
      </n>
      <n v="6" in="0">
        <tpls c="5">
          <tpl hier="6" item="7"/>
          <tpl fld="6" item="5"/>
          <tpl hier="10" item="5"/>
          <tpl hier="30" item="9"/>
          <tpl fld="3" item="2"/>
        </tpls>
      </n>
      <n v="34" in="0">
        <tpls c="5">
          <tpl hier="6" item="7"/>
          <tpl hier="10" item="5"/>
          <tpl hier="23" item="4294967295"/>
          <tpl hier="30" item="9"/>
          <tpl fld="3" item="1"/>
        </tpls>
      </n>
      <m in="0">
        <tpls c="5">
          <tpl hier="6" item="7"/>
          <tpl hier="10" item="5"/>
          <tpl fld="8" item="3"/>
          <tpl hier="30" item="9"/>
          <tpl fld="3" item="1"/>
        </tpls>
      </m>
      <n v="5" in="0">
        <tpls c="5">
          <tpl hier="6" item="7"/>
          <tpl hier="10" item="5"/>
          <tpl fld="7" item="2"/>
          <tpl hier="30" item="9"/>
          <tpl fld="3" item="2"/>
        </tpls>
      </n>
      <n v="7" in="0">
        <tpls c="5">
          <tpl hier="6" item="7"/>
          <tpl hier="10" item="5"/>
          <tpl fld="7" item="0"/>
          <tpl hier="30" item="9"/>
          <tpl fld="3" item="1"/>
        </tpls>
      </n>
      <n v="0.14925373134328357" in="1">
        <tpls c="4">
          <tpl hier="6" item="7"/>
          <tpl hier="10" item="5"/>
          <tpl hier="30" item="9"/>
          <tpl fld="3" item="4"/>
        </tpls>
      </n>
      <n v="33" in="0">
        <tpls c="5">
          <tpl hier="4" item="4294967295"/>
          <tpl hier="6" item="7"/>
          <tpl hier="10" item="5"/>
          <tpl hier="30" item="9"/>
          <tpl fld="3" item="2"/>
        </tpls>
      </n>
      <n v="34" in="0">
        <tpls c="5">
          <tpl hier="4" item="4294967295"/>
          <tpl hier="6" item="7"/>
          <tpl hier="10" item="5"/>
          <tpl hier="30" item="9"/>
          <tpl fld="3" item="1"/>
        </tpls>
      </n>
      <n v="11" in="0">
        <tpls c="5">
          <tpl hier="6" item="7"/>
          <tpl hier="10" item="5"/>
          <tpl fld="7" item="3"/>
          <tpl hier="30" item="9"/>
          <tpl fld="3" item="1"/>
        </tpls>
      </n>
      <n v="84000" in="0">
        <tpls c="4">
          <tpl hier="6" item="19"/>
          <tpl hier="10" item="1"/>
          <tpl hier="30" item="2"/>
          <tpl fld="3" item="3"/>
        </tpls>
      </n>
      <n v="30000" in="0">
        <tpls c="4">
          <tpl hier="6" item="19"/>
          <tpl hier="10" item="1"/>
          <tpl hier="30" item="2"/>
          <tpl fld="3" item="5"/>
        </tpls>
      </n>
      <n v="84000" in="0">
        <tpls c="4">
          <tpl hier="6" item="19"/>
          <tpl hier="10" item="1"/>
          <tpl hier="30" item="2"/>
          <tpl fld="3" item="6"/>
        </tpls>
      </n>
      <n v="3" in="0">
        <tpls c="4">
          <tpl hier="6" item="19"/>
          <tpl hier="10" item="1"/>
          <tpl hier="30" item="2"/>
          <tpl fld="3" item="7"/>
        </tpls>
      </n>
      <n v="84000" in="0">
        <tpls c="4">
          <tpl hier="6" item="19"/>
          <tpl hier="10" item="1"/>
          <tpl hier="30" item="2"/>
          <tpl fld="3" item="8"/>
        </tpls>
      </n>
      <m in="0">
        <tpls c="4">
          <tpl hier="6" item="19"/>
          <tpl hier="10" item="1"/>
          <tpl hier="30" item="2"/>
          <tpl fld="3" item="9"/>
        </tpls>
      </m>
      <n v="2500" in="0">
        <tpls c="4">
          <tpl hier="6" item="19"/>
          <tpl hier="10" item="1"/>
          <tpl hier="30" item="2"/>
          <tpl fld="3" item="10"/>
        </tpls>
      </n>
      <n v="84000" in="0">
        <tpls c="4">
          <tpl hier="6" item="19"/>
          <tpl hier="10" item="1"/>
          <tpl hier="30" item="2"/>
          <tpl fld="3" item="11"/>
        </tpls>
      </n>
      <n v="105" in="0">
        <tpls c="5">
          <tpl hier="1" item="4294967295"/>
          <tpl hier="6" item="19"/>
          <tpl hier="10" item="1"/>
          <tpl hier="30" item="2"/>
          <tpl fld="3" item="0"/>
        </tpls>
      </n>
      <n v="8" in="0">
        <tpls c="5">
          <tpl fld="2" item="6"/>
          <tpl hier="6" item="19"/>
          <tpl hier="10" item="1"/>
          <tpl hier="30" item="2"/>
          <tpl fld="3" item="2"/>
        </tpls>
      </n>
      <n v="8" in="0">
        <tpls c="5">
          <tpl fld="2" item="1"/>
          <tpl hier="6" item="19"/>
          <tpl hier="10" item="1"/>
          <tpl hier="30" item="2"/>
          <tpl fld="3" item="2"/>
        </tpls>
      </n>
      <n v="8" in="0">
        <tpls c="5">
          <tpl fld="2" item="4"/>
          <tpl hier="6" item="19"/>
          <tpl hier="10" item="1"/>
          <tpl hier="30" item="2"/>
          <tpl fld="3" item="2"/>
        </tpls>
      </n>
      <n v="54" in="0">
        <tpls c="5">
          <tpl fld="5" item="1"/>
          <tpl hier="6" item="19"/>
          <tpl hier="10" item="1"/>
          <tpl hier="30" item="2"/>
          <tpl fld="3" item="0"/>
        </tpls>
      </n>
      <n v="6" in="0">
        <tpls c="5">
          <tpl hier="6" item="19"/>
          <tpl fld="6" item="0"/>
          <tpl hier="10" item="1"/>
          <tpl hier="30" item="2"/>
          <tpl fld="3" item="1"/>
        </tpls>
      </n>
      <n v="7" in="0">
        <tpls c="5">
          <tpl fld="2" item="2"/>
          <tpl hier="6" item="19"/>
          <tpl hier="10" item="1"/>
          <tpl hier="30" item="2"/>
          <tpl fld="3" item="1"/>
        </tpls>
      </n>
      <n v="7" in="0">
        <tpls c="5">
          <tpl fld="2" item="4"/>
          <tpl hier="6" item="19"/>
          <tpl hier="10" item="1"/>
          <tpl hier="30" item="2"/>
          <tpl fld="3" item="1"/>
        </tpls>
      </n>
      <n v="5" in="0">
        <tpls c="5">
          <tpl fld="2" item="3"/>
          <tpl hier="6" item="19"/>
          <tpl hier="10" item="1"/>
          <tpl hier="30" item="2"/>
          <tpl fld="3" item="2"/>
        </tpls>
      </n>
      <n v="51" in="0">
        <tpls c="5">
          <tpl fld="5" item="0"/>
          <tpl hier="6" item="19"/>
          <tpl hier="10" item="1"/>
          <tpl hier="30" item="2"/>
          <tpl fld="3" item="0"/>
        </tpls>
      </n>
      <n v="7" in="0">
        <tpls c="5">
          <tpl fld="2" item="1"/>
          <tpl hier="6" item="19"/>
          <tpl hier="10" item="1"/>
          <tpl hier="30" item="2"/>
          <tpl fld="3" item="1"/>
        </tpls>
      </n>
      <n v="5" in="0">
        <tpls c="5">
          <tpl fld="2" item="5"/>
          <tpl hier="6" item="19"/>
          <tpl hier="10" item="1"/>
          <tpl hier="30" item="2"/>
          <tpl fld="3" item="2"/>
        </tpls>
      </n>
      <n v="51" in="0">
        <tpls c="5">
          <tpl hier="6" item="19"/>
          <tpl hier="10" item="1"/>
          <tpl hier="25" item="4294967295"/>
          <tpl hier="30" item="2"/>
          <tpl fld="3" item="2"/>
        </tpls>
      </n>
      <n v="11" in="0">
        <tpls c="5">
          <tpl fld="2" item="5"/>
          <tpl hier="6" item="19"/>
          <tpl hier="10" item="1"/>
          <tpl hier="30" item="2"/>
          <tpl fld="3" item="1"/>
        </tpls>
      </n>
      <n v="7" in="0">
        <tpls c="5">
          <tpl hier="6" item="19"/>
          <tpl fld="6" item="1"/>
          <tpl hier="10" item="1"/>
          <tpl hier="30" item="2"/>
          <tpl fld="3" item="1"/>
        </tpls>
      </n>
      <n v="54" in="0">
        <tpls c="5">
          <tpl hier="6" item="19"/>
          <tpl hier="10" item="1"/>
          <tpl hier="25" item="4294967295"/>
          <tpl hier="30" item="2"/>
          <tpl fld="3" item="1"/>
        </tpls>
      </n>
      <n v="10" in="0">
        <tpls c="5">
          <tpl hier="6" item="19"/>
          <tpl hier="10" item="1"/>
          <tpl fld="7" item="1"/>
          <tpl hier="30" item="2"/>
          <tpl fld="3" item="1"/>
        </tpls>
      </n>
      <n v="8" in="0">
        <tpls c="5">
          <tpl fld="2" item="2"/>
          <tpl hier="6" item="19"/>
          <tpl hier="10" item="1"/>
          <tpl hier="30" item="2"/>
          <tpl fld="3" item="2"/>
        </tpls>
      </n>
      <n v="8" in="0">
        <tpls c="5">
          <tpl hier="6" item="19"/>
          <tpl fld="6" item="3"/>
          <tpl hier="10" item="1"/>
          <tpl hier="30" item="2"/>
          <tpl fld="3" item="2"/>
        </tpls>
      </n>
      <n v="12" in="0">
        <tpls c="5">
          <tpl hier="6" item="19"/>
          <tpl hier="10" item="1"/>
          <tpl fld="7" item="2"/>
          <tpl hier="30" item="2"/>
          <tpl fld="3" item="1"/>
        </tpls>
      </n>
      <n v="8" in="0">
        <tpls c="5">
          <tpl hier="6" item="19"/>
          <tpl fld="6" item="2"/>
          <tpl hier="10" item="1"/>
          <tpl hier="30" item="2"/>
          <tpl fld="3" item="2"/>
        </tpls>
      </n>
      <n v="14" in="0">
        <tpls c="5">
          <tpl hier="6" item="19"/>
          <tpl hier="10" item="1"/>
          <tpl fld="7" item="1"/>
          <tpl hier="30" item="2"/>
          <tpl fld="3" item="2"/>
        </tpls>
      </n>
      <n v="10" in="0">
        <tpls c="5">
          <tpl fld="2" item="3"/>
          <tpl hier="6" item="19"/>
          <tpl hier="10" item="1"/>
          <tpl hier="30" item="2"/>
          <tpl fld="3" item="1"/>
        </tpls>
      </n>
      <n v="5" in="0">
        <tpls c="5">
          <tpl hier="6" item="19"/>
          <tpl fld="6" item="4"/>
          <tpl hier="10" item="1"/>
          <tpl hier="30" item="2"/>
          <tpl fld="3" item="2"/>
        </tpls>
      </n>
      <n v="9" in="0">
        <tpls c="5">
          <tpl hier="6" item="19"/>
          <tpl fld="6" item="0"/>
          <tpl hier="10" item="1"/>
          <tpl hier="30" item="2"/>
          <tpl fld="3" item="2"/>
        </tpls>
      </n>
      <n v="8" in="0">
        <tpls c="5">
          <tpl hier="6" item="19"/>
          <tpl fld="6" item="1"/>
          <tpl hier="10" item="1"/>
          <tpl hier="30" item="2"/>
          <tpl fld="3" item="2"/>
        </tpls>
      </n>
      <n v="5" in="0">
        <tpls c="5">
          <tpl hier="6" item="19"/>
          <tpl fld="6" item="6"/>
          <tpl hier="10" item="1"/>
          <tpl hier="30" item="2"/>
          <tpl fld="3" item="2"/>
        </tpls>
      </n>
      <n v="7" in="0">
        <tpls c="5">
          <tpl hier="6" item="19"/>
          <tpl fld="6" item="2"/>
          <tpl hier="10" item="1"/>
          <tpl hier="30" item="2"/>
          <tpl fld="3" item="1"/>
        </tpls>
      </n>
      <n v="6" in="0">
        <tpls c="5">
          <tpl fld="2" item="6"/>
          <tpl hier="6" item="19"/>
          <tpl hier="10" item="1"/>
          <tpl hier="30" item="2"/>
          <tpl fld="3" item="1"/>
        </tpls>
      </n>
      <n v="9" in="0">
        <tpls c="5">
          <tpl fld="2" item="0"/>
          <tpl hier="6" item="19"/>
          <tpl hier="10" item="1"/>
          <tpl hier="30" item="2"/>
          <tpl fld="3" item="2"/>
        </tpls>
      </n>
      <n v="6" in="0">
        <tpls c="5">
          <tpl fld="2" item="0"/>
          <tpl hier="6" item="19"/>
          <tpl hier="10" item="1"/>
          <tpl hier="30" item="2"/>
          <tpl fld="3" item="1"/>
        </tpls>
      </n>
      <n v="11" in="0">
        <tpls c="5">
          <tpl hier="6" item="19"/>
          <tpl fld="6" item="6"/>
          <tpl hier="10" item="1"/>
          <tpl hier="30" item="2"/>
          <tpl fld="3" item="1"/>
        </tpls>
      </n>
      <n v="14" in="0">
        <tpls c="5">
          <tpl hier="6" item="19"/>
          <tpl hier="10" item="1"/>
          <tpl fld="8" item="0"/>
          <tpl hier="30" item="2"/>
          <tpl fld="3" item="2"/>
        </tpls>
      </n>
      <n v="13" in="0">
        <tpls c="5">
          <tpl hier="6" item="19"/>
          <tpl hier="10" item="1"/>
          <tpl fld="8" item="0"/>
          <tpl hier="30" item="2"/>
          <tpl fld="3" item="1"/>
        </tpls>
      </n>
      <n v="6" in="0">
        <tpls c="5">
          <tpl hier="6" item="19"/>
          <tpl hier="10" item="1"/>
          <tpl fld="8" item="3"/>
          <tpl hier="30" item="2"/>
          <tpl fld="3" item="2"/>
        </tpls>
      </n>
      <n v="12" in="0">
        <tpls c="5">
          <tpl hier="6" item="19"/>
          <tpl hier="10" item="1"/>
          <tpl fld="7" item="0"/>
          <tpl hier="30" item="2"/>
          <tpl fld="3" item="2"/>
        </tpls>
      </n>
      <n v="7" in="0">
        <tpls c="5">
          <tpl hier="6" item="19"/>
          <tpl fld="6" item="3"/>
          <tpl hier="10" item="1"/>
          <tpl hier="30" item="2"/>
          <tpl fld="3" item="1"/>
        </tpls>
      </n>
      <n v="51" in="0">
        <tpls c="5">
          <tpl hier="6" item="19"/>
          <tpl hier="10" item="1"/>
          <tpl hier="23" item="4294967295"/>
          <tpl hier="30" item="2"/>
          <tpl fld="3" item="2"/>
        </tpls>
      </n>
      <n v="6" in="0">
        <tpls c="5">
          <tpl hier="6" item="19"/>
          <tpl fld="6" item="5"/>
          <tpl hier="10" item="1"/>
          <tpl hier="30" item="2"/>
          <tpl fld="3" item="1"/>
        </tpls>
      </n>
      <n v="10" in="0">
        <tpls c="5">
          <tpl hier="6" item="19"/>
          <tpl hier="10" item="1"/>
          <tpl fld="8" item="1"/>
          <tpl hier="30" item="2"/>
          <tpl fld="3" item="1"/>
        </tpls>
      </n>
      <n v="18" in="0">
        <tpls c="5">
          <tpl hier="6" item="19"/>
          <tpl hier="10" item="1"/>
          <tpl fld="8" item="2"/>
          <tpl hier="30" item="2"/>
          <tpl fld="3" item="2"/>
        </tpls>
      </n>
      <n v="14" in="0">
        <tpls c="5">
          <tpl hier="6" item="19"/>
          <tpl hier="10" item="1"/>
          <tpl fld="8" item="2"/>
          <tpl hier="30" item="2"/>
          <tpl fld="3" item="1"/>
        </tpls>
      </n>
      <n v="10" in="0">
        <tpls c="5">
          <tpl hier="6" item="19"/>
          <tpl fld="6" item="4"/>
          <tpl hier="10" item="1"/>
          <tpl hier="30" item="2"/>
          <tpl fld="3" item="1"/>
        </tpls>
      </n>
      <n v="51" in="0">
        <tpls c="5">
          <tpl hier="6" item="19"/>
          <tpl hier="7" item="4294967295"/>
          <tpl hier="10" item="1"/>
          <tpl hier="30" item="2"/>
          <tpl fld="3" item="2"/>
        </tpls>
      </n>
      <n v="6" in="0">
        <tpls c="4">
          <tpl hier="6" item="19"/>
          <tpl hier="10" item="1"/>
          <tpl hier="30" item="2"/>
          <tpl fld="3" item="12"/>
        </tpls>
      </n>
      <n v="13" in="0">
        <tpls c="5">
          <tpl hier="6" item="19"/>
          <tpl hier="10" item="1"/>
          <tpl fld="8" item="1"/>
          <tpl hier="30" item="2"/>
          <tpl fld="3" item="2"/>
        </tpls>
      </n>
      <n v="16" in="0">
        <tpls c="5">
          <tpl hier="6" item="19"/>
          <tpl hier="10" item="1"/>
          <tpl fld="7" item="3"/>
          <tpl hier="30" item="2"/>
          <tpl fld="3" item="2"/>
        </tpls>
      </n>
      <n v="54" in="0">
        <tpls c="5">
          <tpl hier="6" item="19"/>
          <tpl hier="7" item="4294967295"/>
          <tpl hier="10" item="1"/>
          <tpl hier="30" item="2"/>
          <tpl fld="3" item="1"/>
        </tpls>
      </n>
      <n v="8" in="0">
        <tpls c="5">
          <tpl hier="6" item="19"/>
          <tpl fld="6" item="5"/>
          <tpl hier="10" item="1"/>
          <tpl hier="30" item="2"/>
          <tpl fld="3" item="2"/>
        </tpls>
      </n>
      <n v="54" in="0">
        <tpls c="5">
          <tpl hier="6" item="19"/>
          <tpl hier="10" item="1"/>
          <tpl hier="23" item="4294967295"/>
          <tpl hier="30" item="2"/>
          <tpl fld="3" item="1"/>
        </tpls>
      </n>
      <n v="17" in="0">
        <tpls c="5">
          <tpl hier="6" item="19"/>
          <tpl hier="10" item="1"/>
          <tpl fld="8" item="3"/>
          <tpl hier="30" item="2"/>
          <tpl fld="3" item="1"/>
        </tpls>
      </n>
      <n v="9" in="0">
        <tpls c="5">
          <tpl hier="6" item="19"/>
          <tpl hier="10" item="1"/>
          <tpl fld="7" item="2"/>
          <tpl hier="30" item="2"/>
          <tpl fld="3" item="2"/>
        </tpls>
      </n>
      <n v="19" in="0">
        <tpls c="5">
          <tpl hier="6" item="19"/>
          <tpl hier="10" item="1"/>
          <tpl fld="7" item="0"/>
          <tpl hier="30" item="2"/>
          <tpl fld="3" item="1"/>
        </tpls>
      </n>
      <n v="5.7142857142857141E-2" in="1">
        <tpls c="4">
          <tpl hier="6" item="19"/>
          <tpl hier="10" item="1"/>
          <tpl hier="30" item="2"/>
          <tpl fld="3" item="4"/>
        </tpls>
      </n>
      <n v="51" in="0">
        <tpls c="5">
          <tpl hier="4" item="4294967295"/>
          <tpl hier="6" item="19"/>
          <tpl hier="10" item="1"/>
          <tpl hier="30" item="2"/>
          <tpl fld="3" item="2"/>
        </tpls>
      </n>
      <n v="54" in="0">
        <tpls c="5">
          <tpl hier="4" item="4294967295"/>
          <tpl hier="6" item="19"/>
          <tpl hier="10" item="1"/>
          <tpl hier="30" item="2"/>
          <tpl fld="3" item="1"/>
        </tpls>
      </n>
      <n v="13" in="0">
        <tpls c="5">
          <tpl hier="6" item="19"/>
          <tpl hier="10" item="1"/>
          <tpl fld="7" item="3"/>
          <tpl hier="30" item="2"/>
          <tpl fld="3" item="1"/>
        </tpls>
      </n>
      <n v="81200" in="0">
        <tpls c="4">
          <tpl hier="6" item="20"/>
          <tpl hier="10" item="1"/>
          <tpl hier="30" item="2"/>
          <tpl fld="3" item="3"/>
        </tpls>
      </n>
      <n v="29000" in="0">
        <tpls c="4">
          <tpl hier="6" item="20"/>
          <tpl hier="10" item="1"/>
          <tpl hier="30" item="2"/>
          <tpl fld="3" item="5"/>
        </tpls>
      </n>
      <n v="81200" in="0">
        <tpls c="4">
          <tpl hier="6" item="20"/>
          <tpl hier="10" item="1"/>
          <tpl hier="30" item="2"/>
          <tpl fld="3" item="6"/>
        </tpls>
      </n>
      <n v="2" in="0">
        <tpls c="4">
          <tpl hier="6" item="20"/>
          <tpl hier="10" item="1"/>
          <tpl hier="30" item="2"/>
          <tpl fld="3" item="7"/>
        </tpls>
      </n>
      <n v="81200" in="0">
        <tpls c="4">
          <tpl hier="6" item="20"/>
          <tpl hier="10" item="1"/>
          <tpl hier="30" item="2"/>
          <tpl fld="3" item="8"/>
        </tpls>
      </n>
      <n v="1" in="0">
        <tpls c="4">
          <tpl hier="6" item="20"/>
          <tpl hier="10" item="1"/>
          <tpl hier="30" item="2"/>
          <tpl fld="3" item="9"/>
        </tpls>
      </n>
      <n v="7500" in="0">
        <tpls c="4">
          <tpl hier="6" item="20"/>
          <tpl hier="10" item="1"/>
          <tpl hier="30" item="2"/>
          <tpl fld="3" item="10"/>
        </tpls>
      </n>
      <n v="81200" in="0">
        <tpls c="4">
          <tpl hier="6" item="20"/>
          <tpl hier="10" item="1"/>
          <tpl hier="30" item="2"/>
          <tpl fld="3" item="11"/>
        </tpls>
      </n>
      <n v="101" in="0">
        <tpls c="5">
          <tpl hier="1" item="4294967295"/>
          <tpl hier="6" item="20"/>
          <tpl hier="10" item="1"/>
          <tpl hier="30" item="2"/>
          <tpl fld="3" item="0"/>
        </tpls>
      </n>
      <n v="10" in="0">
        <tpls c="5">
          <tpl fld="2" item="6"/>
          <tpl hier="6" item="20"/>
          <tpl hier="10" item="1"/>
          <tpl hier="30" item="2"/>
          <tpl fld="3" item="2"/>
        </tpls>
      </n>
      <n v="9" in="0">
        <tpls c="5">
          <tpl fld="2" item="1"/>
          <tpl hier="6" item="20"/>
          <tpl hier="10" item="1"/>
          <tpl hier="30" item="2"/>
          <tpl fld="3" item="2"/>
        </tpls>
      </n>
      <n v="8" in="0">
        <tpls c="5">
          <tpl fld="2" item="4"/>
          <tpl hier="6" item="20"/>
          <tpl hier="10" item="1"/>
          <tpl hier="30" item="2"/>
          <tpl fld="3" item="2"/>
        </tpls>
      </n>
      <n v="46" in="0">
        <tpls c="5">
          <tpl fld="5" item="1"/>
          <tpl hier="6" item="20"/>
          <tpl hier="10" item="1"/>
          <tpl hier="30" item="2"/>
          <tpl fld="3" item="0"/>
        </tpls>
      </n>
      <n v="7" in="0">
        <tpls c="5">
          <tpl hier="6" item="20"/>
          <tpl fld="6" item="0"/>
          <tpl hier="10" item="1"/>
          <tpl hier="30" item="2"/>
          <tpl fld="3" item="1"/>
        </tpls>
      </n>
      <n v="7" in="0">
        <tpls c="5">
          <tpl fld="2" item="2"/>
          <tpl hier="6" item="20"/>
          <tpl hier="10" item="1"/>
          <tpl hier="30" item="2"/>
          <tpl fld="3" item="1"/>
        </tpls>
      </n>
      <n v="5" in="0">
        <tpls c="5">
          <tpl fld="2" item="4"/>
          <tpl hier="6" item="20"/>
          <tpl hier="10" item="1"/>
          <tpl hier="30" item="2"/>
          <tpl fld="3" item="1"/>
        </tpls>
      </n>
      <n v="7" in="0">
        <tpls c="5">
          <tpl fld="2" item="3"/>
          <tpl hier="6" item="20"/>
          <tpl hier="10" item="1"/>
          <tpl hier="30" item="2"/>
          <tpl fld="3" item="2"/>
        </tpls>
      </n>
      <n v="55" in="0">
        <tpls c="5">
          <tpl fld="5" item="0"/>
          <tpl hier="6" item="20"/>
          <tpl hier="10" item="1"/>
          <tpl hier="30" item="2"/>
          <tpl fld="3" item="0"/>
        </tpls>
      </n>
      <n v="6" in="0">
        <tpls c="5">
          <tpl fld="2" item="1"/>
          <tpl hier="6" item="20"/>
          <tpl hier="10" item="1"/>
          <tpl hier="30" item="2"/>
          <tpl fld="3" item="1"/>
        </tpls>
      </n>
      <n v="5" in="0">
        <tpls c="5">
          <tpl fld="2" item="5"/>
          <tpl hier="6" item="20"/>
          <tpl hier="10" item="1"/>
          <tpl hier="30" item="2"/>
          <tpl fld="3" item="2"/>
        </tpls>
      </n>
      <n v="55" in="0">
        <tpls c="5">
          <tpl hier="6" item="20"/>
          <tpl hier="10" item="1"/>
          <tpl hier="25" item="4294967295"/>
          <tpl hier="30" item="2"/>
          <tpl fld="3" item="2"/>
        </tpls>
      </n>
      <n v="8" in="0">
        <tpls c="5">
          <tpl fld="2" item="5"/>
          <tpl hier="6" item="20"/>
          <tpl hier="10" item="1"/>
          <tpl hier="30" item="2"/>
          <tpl fld="3" item="1"/>
        </tpls>
      </n>
      <n v="5" in="0">
        <tpls c="5">
          <tpl hier="6" item="20"/>
          <tpl fld="6" item="1"/>
          <tpl hier="10" item="1"/>
          <tpl hier="30" item="2"/>
          <tpl fld="3" item="1"/>
        </tpls>
      </n>
      <n v="46" in="0">
        <tpls c="5">
          <tpl hier="6" item="20"/>
          <tpl hier="10" item="1"/>
          <tpl hier="25" item="4294967295"/>
          <tpl hier="30" item="2"/>
          <tpl fld="3" item="1"/>
        </tpls>
      </n>
      <n v="12" in="0">
        <tpls c="5">
          <tpl hier="6" item="20"/>
          <tpl hier="10" item="1"/>
          <tpl fld="7" item="1"/>
          <tpl hier="30" item="2"/>
          <tpl fld="3" item="1"/>
        </tpls>
      </n>
      <n v="8" in="0">
        <tpls c="5">
          <tpl fld="2" item="2"/>
          <tpl hier="6" item="20"/>
          <tpl hier="10" item="1"/>
          <tpl hier="30" item="2"/>
          <tpl fld="3" item="2"/>
        </tpls>
      </n>
      <n v="8" in="0">
        <tpls c="5">
          <tpl hier="6" item="20"/>
          <tpl fld="6" item="3"/>
          <tpl hier="10" item="1"/>
          <tpl hier="30" item="2"/>
          <tpl fld="3" item="2"/>
        </tpls>
      </n>
      <n v="10" in="0">
        <tpls c="5">
          <tpl hier="6" item="20"/>
          <tpl hier="10" item="1"/>
          <tpl fld="7" item="2"/>
          <tpl hier="30" item="2"/>
          <tpl fld="3" item="1"/>
        </tpls>
      </n>
      <n v="9" in="0">
        <tpls c="5">
          <tpl hier="6" item="20"/>
          <tpl fld="6" item="2"/>
          <tpl hier="10" item="1"/>
          <tpl hier="30" item="2"/>
          <tpl fld="3" item="2"/>
        </tpls>
      </n>
      <n v="16" in="0">
        <tpls c="5">
          <tpl hier="6" item="20"/>
          <tpl hier="10" item="1"/>
          <tpl fld="7" item="1"/>
          <tpl hier="30" item="2"/>
          <tpl fld="3" item="2"/>
        </tpls>
      </n>
      <n v="8" in="0">
        <tpls c="5">
          <tpl fld="2" item="3"/>
          <tpl hier="6" item="20"/>
          <tpl hier="10" item="1"/>
          <tpl hier="30" item="2"/>
          <tpl fld="3" item="1"/>
        </tpls>
      </n>
      <n v="7" in="0">
        <tpls c="5">
          <tpl hier="6" item="20"/>
          <tpl fld="6" item="4"/>
          <tpl hier="10" item="1"/>
          <tpl hier="30" item="2"/>
          <tpl fld="3" item="2"/>
        </tpls>
      </n>
      <n v="8" in="0">
        <tpls c="5">
          <tpl hier="6" item="20"/>
          <tpl fld="6" item="0"/>
          <tpl hier="10" item="1"/>
          <tpl hier="30" item="2"/>
          <tpl fld="3" item="2"/>
        </tpls>
      </n>
      <n v="8" in="0">
        <tpls c="5">
          <tpl hier="6" item="20"/>
          <tpl fld="6" item="1"/>
          <tpl hier="10" item="1"/>
          <tpl hier="30" item="2"/>
          <tpl fld="3" item="2"/>
        </tpls>
      </n>
      <n v="5" in="0">
        <tpls c="5">
          <tpl hier="6" item="20"/>
          <tpl fld="6" item="6"/>
          <tpl hier="10" item="1"/>
          <tpl hier="30" item="2"/>
          <tpl fld="3" item="2"/>
        </tpls>
      </n>
      <n v="6" in="0">
        <tpls c="5">
          <tpl hier="6" item="20"/>
          <tpl fld="6" item="2"/>
          <tpl hier="10" item="1"/>
          <tpl hier="30" item="2"/>
          <tpl fld="3" item="1"/>
        </tpls>
      </n>
      <n v="5" in="0">
        <tpls c="5">
          <tpl fld="2" item="6"/>
          <tpl hier="6" item="20"/>
          <tpl hier="10" item="1"/>
          <tpl hier="30" item="2"/>
          <tpl fld="3" item="1"/>
        </tpls>
      </n>
      <n v="8" in="0">
        <tpls c="5">
          <tpl fld="2" item="0"/>
          <tpl hier="6" item="20"/>
          <tpl hier="10" item="1"/>
          <tpl hier="30" item="2"/>
          <tpl fld="3" item="2"/>
        </tpls>
      </n>
      <n v="7" in="0">
        <tpls c="5">
          <tpl fld="2" item="0"/>
          <tpl hier="6" item="20"/>
          <tpl hier="10" item="1"/>
          <tpl hier="30" item="2"/>
          <tpl fld="3" item="1"/>
        </tpls>
      </n>
      <n v="8" in="0">
        <tpls c="5">
          <tpl hier="6" item="20"/>
          <tpl fld="6" item="6"/>
          <tpl hier="10" item="1"/>
          <tpl hier="30" item="2"/>
          <tpl fld="3" item="1"/>
        </tpls>
      </n>
      <n v="17" in="0">
        <tpls c="5">
          <tpl hier="6" item="20"/>
          <tpl hier="10" item="1"/>
          <tpl fld="8" item="0"/>
          <tpl hier="30" item="2"/>
          <tpl fld="3" item="2"/>
        </tpls>
      </n>
      <n v="13" in="0">
        <tpls c="5">
          <tpl hier="6" item="20"/>
          <tpl hier="10" item="1"/>
          <tpl fld="8" item="0"/>
          <tpl hier="30" item="2"/>
          <tpl fld="3" item="1"/>
        </tpls>
      </n>
      <n v="9" in="0">
        <tpls c="5">
          <tpl hier="6" item="20"/>
          <tpl hier="10" item="1"/>
          <tpl fld="8" item="3"/>
          <tpl hier="30" item="2"/>
          <tpl fld="3" item="2"/>
        </tpls>
      </n>
      <n v="11" in="0">
        <tpls c="5">
          <tpl hier="6" item="20"/>
          <tpl hier="10" item="1"/>
          <tpl fld="7" item="0"/>
          <tpl hier="30" item="2"/>
          <tpl fld="3" item="2"/>
        </tpls>
      </n>
      <n v="7" in="0">
        <tpls c="5">
          <tpl hier="6" item="20"/>
          <tpl fld="6" item="3"/>
          <tpl hier="10" item="1"/>
          <tpl hier="30" item="2"/>
          <tpl fld="3" item="1"/>
        </tpls>
      </n>
      <n v="55" in="0">
        <tpls c="5">
          <tpl hier="6" item="20"/>
          <tpl hier="10" item="1"/>
          <tpl hier="23" item="4294967295"/>
          <tpl hier="30" item="2"/>
          <tpl fld="3" item="2"/>
        </tpls>
      </n>
      <n v="5" in="0">
        <tpls c="5">
          <tpl hier="6" item="20"/>
          <tpl fld="6" item="5"/>
          <tpl hier="10" item="1"/>
          <tpl hier="30" item="2"/>
          <tpl fld="3" item="1"/>
        </tpls>
      </n>
      <n v="9" in="0">
        <tpls c="5">
          <tpl hier="6" item="20"/>
          <tpl hier="10" item="1"/>
          <tpl fld="8" item="1"/>
          <tpl hier="30" item="2"/>
          <tpl fld="3" item="1"/>
        </tpls>
      </n>
      <n v="14" in="0">
        <tpls c="5">
          <tpl hier="6" item="20"/>
          <tpl hier="10" item="1"/>
          <tpl fld="8" item="2"/>
          <tpl hier="30" item="2"/>
          <tpl fld="3" item="2"/>
        </tpls>
      </n>
      <n v="12" in="0">
        <tpls c="5">
          <tpl hier="6" item="20"/>
          <tpl hier="10" item="1"/>
          <tpl fld="8" item="2"/>
          <tpl hier="30" item="2"/>
          <tpl fld="3" item="1"/>
        </tpls>
      </n>
      <n v="8" in="0">
        <tpls c="5">
          <tpl hier="6" item="20"/>
          <tpl fld="6" item="4"/>
          <tpl hier="10" item="1"/>
          <tpl hier="30" item="2"/>
          <tpl fld="3" item="1"/>
        </tpls>
      </n>
      <n v="55" in="0">
        <tpls c="5">
          <tpl hier="6" item="20"/>
          <tpl hier="7" item="4294967295"/>
          <tpl hier="10" item="1"/>
          <tpl hier="30" item="2"/>
          <tpl fld="3" item="2"/>
        </tpls>
      </n>
      <n v="10" in="0">
        <tpls c="4">
          <tpl hier="6" item="20"/>
          <tpl hier="10" item="1"/>
          <tpl hier="30" item="2"/>
          <tpl fld="3" item="12"/>
        </tpls>
      </n>
      <n v="15" in="0">
        <tpls c="5">
          <tpl hier="6" item="20"/>
          <tpl hier="10" item="1"/>
          <tpl fld="8" item="1"/>
          <tpl hier="30" item="2"/>
          <tpl fld="3" item="2"/>
        </tpls>
      </n>
      <n v="13" in="0">
        <tpls c="5">
          <tpl hier="6" item="20"/>
          <tpl hier="10" item="1"/>
          <tpl fld="7" item="3"/>
          <tpl hier="30" item="2"/>
          <tpl fld="3" item="2"/>
        </tpls>
      </n>
      <n v="46" in="0">
        <tpls c="5">
          <tpl hier="6" item="20"/>
          <tpl hier="7" item="4294967295"/>
          <tpl hier="10" item="1"/>
          <tpl hier="30" item="2"/>
          <tpl fld="3" item="1"/>
        </tpls>
      </n>
      <n v="10" in="0">
        <tpls c="5">
          <tpl hier="6" item="20"/>
          <tpl fld="6" item="5"/>
          <tpl hier="10" item="1"/>
          <tpl hier="30" item="2"/>
          <tpl fld="3" item="2"/>
        </tpls>
      </n>
      <n v="46" in="0">
        <tpls c="5">
          <tpl hier="6" item="20"/>
          <tpl hier="10" item="1"/>
          <tpl hier="23" item="4294967295"/>
          <tpl hier="30" item="2"/>
          <tpl fld="3" item="1"/>
        </tpls>
      </n>
      <n v="12" in="0">
        <tpls c="5">
          <tpl hier="6" item="20"/>
          <tpl hier="10" item="1"/>
          <tpl fld="8" item="3"/>
          <tpl hier="30" item="2"/>
          <tpl fld="3" item="1"/>
        </tpls>
      </n>
      <n v="15" in="0">
        <tpls c="5">
          <tpl hier="6" item="20"/>
          <tpl hier="10" item="1"/>
          <tpl fld="7" item="2"/>
          <tpl hier="30" item="2"/>
          <tpl fld="3" item="2"/>
        </tpls>
      </n>
      <n v="12" in="0">
        <tpls c="5">
          <tpl hier="6" item="20"/>
          <tpl hier="10" item="1"/>
          <tpl fld="7" item="0"/>
          <tpl hier="30" item="2"/>
          <tpl fld="3" item="1"/>
        </tpls>
      </n>
      <n v="9.9009900990099015E-2" in="1">
        <tpls c="4">
          <tpl hier="6" item="20"/>
          <tpl hier="10" item="1"/>
          <tpl hier="30" item="2"/>
          <tpl fld="3" item="4"/>
        </tpls>
      </n>
      <n v="55" in="0">
        <tpls c="5">
          <tpl hier="4" item="4294967295"/>
          <tpl hier="6" item="20"/>
          <tpl hier="10" item="1"/>
          <tpl hier="30" item="2"/>
          <tpl fld="3" item="2"/>
        </tpls>
      </n>
      <n v="46" in="0">
        <tpls c="5">
          <tpl hier="4" item="4294967295"/>
          <tpl hier="6" item="20"/>
          <tpl hier="10" item="1"/>
          <tpl hier="30" item="2"/>
          <tpl fld="3" item="1"/>
        </tpls>
      </n>
      <n v="12" in="0">
        <tpls c="5">
          <tpl hier="6" item="20"/>
          <tpl hier="10" item="1"/>
          <tpl fld="7" item="3"/>
          <tpl hier="30" item="2"/>
          <tpl fld="3" item="1"/>
        </tpls>
      </n>
      <n v="84600" in="0">
        <tpls c="4">
          <tpl hier="6" item="21"/>
          <tpl hier="10" item="1"/>
          <tpl hier="30" item="2"/>
          <tpl fld="3" item="3"/>
        </tpls>
      </n>
      <n v="30500" in="0">
        <tpls c="4">
          <tpl hier="6" item="21"/>
          <tpl hier="10" item="1"/>
          <tpl hier="30" item="2"/>
          <tpl fld="3" item="5"/>
        </tpls>
      </n>
      <n v="84600" in="0">
        <tpls c="4">
          <tpl hier="6" item="21"/>
          <tpl hier="10" item="1"/>
          <tpl hier="30" item="2"/>
          <tpl fld="3" item="6"/>
        </tpls>
      </n>
      <n v="3" in="0">
        <tpls c="4">
          <tpl hier="6" item="21"/>
          <tpl hier="10" item="1"/>
          <tpl hier="30" item="2"/>
          <tpl fld="3" item="7"/>
        </tpls>
      </n>
      <n v="84600" in="0">
        <tpls c="4">
          <tpl hier="6" item="21"/>
          <tpl hier="10" item="1"/>
          <tpl hier="30" item="2"/>
          <tpl fld="3" item="8"/>
        </tpls>
      </n>
      <n v="1" in="0">
        <tpls c="4">
          <tpl hier="6" item="21"/>
          <tpl hier="10" item="1"/>
          <tpl hier="30" item="2"/>
          <tpl fld="3" item="9"/>
        </tpls>
      </n>
      <n v="4000" in="0">
        <tpls c="4">
          <tpl hier="6" item="21"/>
          <tpl hier="10" item="1"/>
          <tpl hier="30" item="2"/>
          <tpl fld="3" item="10"/>
        </tpls>
      </n>
      <n v="84600" in="0">
        <tpls c="4">
          <tpl hier="6" item="21"/>
          <tpl hier="10" item="1"/>
          <tpl hier="30" item="2"/>
          <tpl fld="3" item="11"/>
        </tpls>
      </n>
      <n v="105" in="0">
        <tpls c="5">
          <tpl hier="1" item="4294967295"/>
          <tpl hier="6" item="21"/>
          <tpl hier="10" item="1"/>
          <tpl hier="30" item="2"/>
          <tpl fld="3" item="0"/>
        </tpls>
      </n>
      <n v="11" in="0">
        <tpls c="5">
          <tpl fld="2" item="6"/>
          <tpl hier="6" item="21"/>
          <tpl hier="10" item="1"/>
          <tpl hier="30" item="2"/>
          <tpl fld="3" item="2"/>
        </tpls>
      </n>
      <n v="5" in="0">
        <tpls c="5">
          <tpl fld="2" item="1"/>
          <tpl hier="6" item="21"/>
          <tpl hier="10" item="1"/>
          <tpl hier="30" item="2"/>
          <tpl fld="3" item="2"/>
        </tpls>
      </n>
      <n v="7" in="0">
        <tpls c="5">
          <tpl fld="2" item="4"/>
          <tpl hier="6" item="21"/>
          <tpl hier="10" item="1"/>
          <tpl hier="30" item="2"/>
          <tpl fld="3" item="2"/>
        </tpls>
      </n>
      <n v="50" in="0">
        <tpls c="5">
          <tpl fld="5" item="1"/>
          <tpl hier="6" item="21"/>
          <tpl hier="10" item="1"/>
          <tpl hier="30" item="2"/>
          <tpl fld="3" item="0"/>
        </tpls>
      </n>
      <n v="10" in="0">
        <tpls c="5">
          <tpl hier="6" item="21"/>
          <tpl fld="6" item="0"/>
          <tpl hier="10" item="1"/>
          <tpl hier="30" item="2"/>
          <tpl fld="3" item="1"/>
        </tpls>
      </n>
      <n v="7" in="0">
        <tpls c="5">
          <tpl fld="2" item="2"/>
          <tpl hier="6" item="21"/>
          <tpl hier="10" item="1"/>
          <tpl hier="30" item="2"/>
          <tpl fld="3" item="1"/>
        </tpls>
      </n>
      <n v="8" in="0">
        <tpls c="5">
          <tpl fld="2" item="4"/>
          <tpl hier="6" item="21"/>
          <tpl hier="10" item="1"/>
          <tpl hier="30" item="2"/>
          <tpl fld="3" item="1"/>
        </tpls>
      </n>
      <n v="11" in="0">
        <tpls c="5">
          <tpl fld="2" item="3"/>
          <tpl hier="6" item="21"/>
          <tpl hier="10" item="1"/>
          <tpl hier="30" item="2"/>
          <tpl fld="3" item="2"/>
        </tpls>
      </n>
      <n v="55" in="0">
        <tpls c="5">
          <tpl fld="5" item="0"/>
          <tpl hier="6" item="21"/>
          <tpl hier="10" item="1"/>
          <tpl hier="30" item="2"/>
          <tpl fld="3" item="0"/>
        </tpls>
      </n>
      <n v="10" in="0">
        <tpls c="5">
          <tpl fld="2" item="1"/>
          <tpl hier="6" item="21"/>
          <tpl hier="10" item="1"/>
          <tpl hier="30" item="2"/>
          <tpl fld="3" item="1"/>
        </tpls>
      </n>
      <n v="8" in="0">
        <tpls c="5">
          <tpl fld="2" item="5"/>
          <tpl hier="6" item="21"/>
          <tpl hier="10" item="1"/>
          <tpl hier="30" item="2"/>
          <tpl fld="3" item="2"/>
        </tpls>
      </n>
      <n v="55" in="0">
        <tpls c="5">
          <tpl hier="6" item="21"/>
          <tpl hier="10" item="1"/>
          <tpl hier="25" item="4294967295"/>
          <tpl hier="30" item="2"/>
          <tpl fld="3" item="2"/>
        </tpls>
      </n>
      <n v="8" in="0">
        <tpls c="5">
          <tpl fld="2" item="5"/>
          <tpl hier="6" item="21"/>
          <tpl hier="10" item="1"/>
          <tpl hier="30" item="2"/>
          <tpl fld="3" item="1"/>
        </tpls>
      </n>
      <n v="8" in="0">
        <tpls c="5">
          <tpl hier="6" item="21"/>
          <tpl fld="6" item="1"/>
          <tpl hier="10" item="1"/>
          <tpl hier="30" item="2"/>
          <tpl fld="3" item="1"/>
        </tpls>
      </n>
      <n v="50" in="0">
        <tpls c="5">
          <tpl hier="6" item="21"/>
          <tpl hier="10" item="1"/>
          <tpl hier="25" item="4294967295"/>
          <tpl hier="30" item="2"/>
          <tpl fld="3" item="1"/>
        </tpls>
      </n>
      <n v="14" in="0">
        <tpls c="5">
          <tpl hier="6" item="21"/>
          <tpl hier="10" item="1"/>
          <tpl fld="7" item="1"/>
          <tpl hier="30" item="2"/>
          <tpl fld="3" item="1"/>
        </tpls>
      </n>
      <n v="8" in="0">
        <tpls c="5">
          <tpl fld="2" item="2"/>
          <tpl hier="6" item="21"/>
          <tpl hier="10" item="1"/>
          <tpl hier="30" item="2"/>
          <tpl fld="3" item="2"/>
        </tpls>
      </n>
      <n v="8" in="0">
        <tpls c="5">
          <tpl hier="6" item="21"/>
          <tpl fld="6" item="3"/>
          <tpl hier="10" item="1"/>
          <tpl hier="30" item="2"/>
          <tpl fld="3" item="2"/>
        </tpls>
      </n>
      <n v="14" in="0">
        <tpls c="5">
          <tpl hier="6" item="21"/>
          <tpl hier="10" item="1"/>
          <tpl fld="7" item="2"/>
          <tpl hier="30" item="2"/>
          <tpl fld="3" item="1"/>
        </tpls>
      </n>
      <n v="5" in="0">
        <tpls c="5">
          <tpl hier="6" item="21"/>
          <tpl fld="6" item="2"/>
          <tpl hier="10" item="1"/>
          <tpl hier="30" item="2"/>
          <tpl fld="3" item="2"/>
        </tpls>
      </n>
      <n v="13" in="0">
        <tpls c="5">
          <tpl hier="6" item="21"/>
          <tpl hier="10" item="1"/>
          <tpl fld="7" item="1"/>
          <tpl hier="30" item="2"/>
          <tpl fld="3" item="2"/>
        </tpls>
      </n>
      <n v="3" in="0">
        <tpls c="5">
          <tpl fld="2" item="3"/>
          <tpl hier="6" item="21"/>
          <tpl hier="10" item="1"/>
          <tpl hier="30" item="2"/>
          <tpl fld="3" item="1"/>
        </tpls>
      </n>
      <n v="11" in="0">
        <tpls c="5">
          <tpl hier="6" item="21"/>
          <tpl fld="6" item="4"/>
          <tpl hier="10" item="1"/>
          <tpl hier="30" item="2"/>
          <tpl fld="3" item="2"/>
        </tpls>
      </n>
      <n v="5" in="0">
        <tpls c="5">
          <tpl hier="6" item="21"/>
          <tpl fld="6" item="0"/>
          <tpl hier="10" item="1"/>
          <tpl hier="30" item="2"/>
          <tpl fld="3" item="2"/>
        </tpls>
      </n>
      <n v="7" in="0">
        <tpls c="5">
          <tpl hier="6" item="21"/>
          <tpl fld="6" item="1"/>
          <tpl hier="10" item="1"/>
          <tpl hier="30" item="2"/>
          <tpl fld="3" item="2"/>
        </tpls>
      </n>
      <n v="8" in="0">
        <tpls c="5">
          <tpl hier="6" item="21"/>
          <tpl fld="6" item="6"/>
          <tpl hier="10" item="1"/>
          <tpl hier="30" item="2"/>
          <tpl fld="3" item="2"/>
        </tpls>
      </n>
      <n v="10" in="0">
        <tpls c="5">
          <tpl hier="6" item="21"/>
          <tpl fld="6" item="2"/>
          <tpl hier="10" item="1"/>
          <tpl hier="30" item="2"/>
          <tpl fld="3" item="1"/>
        </tpls>
      </n>
      <n v="4" in="0">
        <tpls c="5">
          <tpl fld="2" item="6"/>
          <tpl hier="6" item="21"/>
          <tpl hier="10" item="1"/>
          <tpl hier="30" item="2"/>
          <tpl fld="3" item="1"/>
        </tpls>
      </n>
      <n v="5" in="0">
        <tpls c="5">
          <tpl fld="2" item="0"/>
          <tpl hier="6" item="21"/>
          <tpl hier="10" item="1"/>
          <tpl hier="30" item="2"/>
          <tpl fld="3" item="2"/>
        </tpls>
      </n>
      <n v="10" in="0">
        <tpls c="5">
          <tpl fld="2" item="0"/>
          <tpl hier="6" item="21"/>
          <tpl hier="10" item="1"/>
          <tpl hier="30" item="2"/>
          <tpl fld="3" item="1"/>
        </tpls>
      </n>
      <n v="8" in="0">
        <tpls c="5">
          <tpl hier="6" item="21"/>
          <tpl fld="6" item="6"/>
          <tpl hier="10" item="1"/>
          <tpl hier="30" item="2"/>
          <tpl fld="3" item="1"/>
        </tpls>
      </n>
      <n v="16" in="0">
        <tpls c="5">
          <tpl hier="6" item="21"/>
          <tpl hier="10" item="1"/>
          <tpl fld="8" item="0"/>
          <tpl hier="30" item="2"/>
          <tpl fld="3" item="2"/>
        </tpls>
      </n>
      <n v="9" in="0">
        <tpls c="5">
          <tpl hier="6" item="21"/>
          <tpl hier="10" item="1"/>
          <tpl fld="8" item="0"/>
          <tpl hier="30" item="2"/>
          <tpl fld="3" item="1"/>
        </tpls>
      </n>
      <n v="13" in="0">
        <tpls c="5">
          <tpl hier="6" item="21"/>
          <tpl hier="10" item="1"/>
          <tpl fld="8" item="3"/>
          <tpl hier="30" item="2"/>
          <tpl fld="3" item="2"/>
        </tpls>
      </n>
      <n v="15" in="0">
        <tpls c="5">
          <tpl hier="6" item="21"/>
          <tpl hier="10" item="1"/>
          <tpl fld="7" item="0"/>
          <tpl hier="30" item="2"/>
          <tpl fld="3" item="2"/>
        </tpls>
      </n>
      <n v="7" in="0">
        <tpls c="5">
          <tpl hier="6" item="21"/>
          <tpl fld="6" item="3"/>
          <tpl hier="10" item="1"/>
          <tpl hier="30" item="2"/>
          <tpl fld="3" item="1"/>
        </tpls>
      </n>
      <n v="55" in="0">
        <tpls c="5">
          <tpl hier="6" item="21"/>
          <tpl hier="10" item="1"/>
          <tpl hier="23" item="4294967295"/>
          <tpl hier="30" item="2"/>
          <tpl fld="3" item="2"/>
        </tpls>
      </n>
      <n v="4" in="0">
        <tpls c="5">
          <tpl hier="6" item="21"/>
          <tpl fld="6" item="5"/>
          <tpl hier="10" item="1"/>
          <tpl hier="30" item="2"/>
          <tpl fld="3" item="1"/>
        </tpls>
      </n>
      <n v="15" in="0">
        <tpls c="5">
          <tpl hier="6" item="21"/>
          <tpl hier="10" item="1"/>
          <tpl fld="8" item="1"/>
          <tpl hier="30" item="2"/>
          <tpl fld="3" item="1"/>
        </tpls>
      </n>
      <n v="14" in="0">
        <tpls c="5">
          <tpl hier="6" item="21"/>
          <tpl hier="10" item="1"/>
          <tpl fld="8" item="2"/>
          <tpl hier="30" item="2"/>
          <tpl fld="3" item="2"/>
        </tpls>
      </n>
      <n v="13" in="0">
        <tpls c="5">
          <tpl hier="6" item="21"/>
          <tpl hier="10" item="1"/>
          <tpl fld="8" item="2"/>
          <tpl hier="30" item="2"/>
          <tpl fld="3" item="1"/>
        </tpls>
      </n>
      <n v="3" in="0">
        <tpls c="5">
          <tpl hier="6" item="21"/>
          <tpl fld="6" item="4"/>
          <tpl hier="10" item="1"/>
          <tpl hier="30" item="2"/>
          <tpl fld="3" item="1"/>
        </tpls>
      </n>
      <n v="55" in="0">
        <tpls c="5">
          <tpl hier="6" item="21"/>
          <tpl hier="7" item="4294967295"/>
          <tpl hier="10" item="1"/>
          <tpl hier="30" item="2"/>
          <tpl fld="3" item="2"/>
        </tpls>
      </n>
      <n v="6" in="0">
        <tpls c="4">
          <tpl hier="6" item="21"/>
          <tpl hier="10" item="1"/>
          <tpl hier="30" item="2"/>
          <tpl fld="3" item="12"/>
        </tpls>
      </n>
      <n v="12" in="0">
        <tpls c="5">
          <tpl hier="6" item="21"/>
          <tpl hier="10" item="1"/>
          <tpl fld="8" item="1"/>
          <tpl hier="30" item="2"/>
          <tpl fld="3" item="2"/>
        </tpls>
      </n>
      <n v="13" in="0">
        <tpls c="5">
          <tpl hier="6" item="21"/>
          <tpl hier="10" item="1"/>
          <tpl fld="7" item="3"/>
          <tpl hier="30" item="2"/>
          <tpl fld="3" item="2"/>
        </tpls>
      </n>
      <n v="50" in="0">
        <tpls c="5">
          <tpl hier="6" item="21"/>
          <tpl hier="7" item="4294967295"/>
          <tpl hier="10" item="1"/>
          <tpl hier="30" item="2"/>
          <tpl fld="3" item="1"/>
        </tpls>
      </n>
      <n v="11" in="0">
        <tpls c="5">
          <tpl hier="6" item="21"/>
          <tpl fld="6" item="5"/>
          <tpl hier="10" item="1"/>
          <tpl hier="30" item="2"/>
          <tpl fld="3" item="2"/>
        </tpls>
      </n>
      <n v="50" in="0">
        <tpls c="5">
          <tpl hier="6" item="21"/>
          <tpl hier="10" item="1"/>
          <tpl hier="23" item="4294967295"/>
          <tpl hier="30" item="2"/>
          <tpl fld="3" item="1"/>
        </tpls>
      </n>
      <n v="13" in="0">
        <tpls c="5">
          <tpl hier="6" item="21"/>
          <tpl hier="10" item="1"/>
          <tpl fld="8" item="3"/>
          <tpl hier="30" item="2"/>
          <tpl fld="3" item="1"/>
        </tpls>
      </n>
      <n v="14" in="0">
        <tpls c="5">
          <tpl hier="6" item="21"/>
          <tpl hier="10" item="1"/>
          <tpl fld="7" item="2"/>
          <tpl hier="30" item="2"/>
          <tpl fld="3" item="2"/>
        </tpls>
      </n>
      <n v="9" in="0">
        <tpls c="5">
          <tpl hier="6" item="21"/>
          <tpl hier="10" item="1"/>
          <tpl fld="7" item="0"/>
          <tpl hier="30" item="2"/>
          <tpl fld="3" item="1"/>
        </tpls>
      </n>
      <n v="5.7142857142857141E-2" in="1">
        <tpls c="4">
          <tpl hier="6" item="21"/>
          <tpl hier="10" item="1"/>
          <tpl hier="30" item="2"/>
          <tpl fld="3" item="4"/>
        </tpls>
      </n>
      <n v="55" in="0">
        <tpls c="5">
          <tpl hier="4" item="4294967295"/>
          <tpl hier="6" item="21"/>
          <tpl hier="10" item="1"/>
          <tpl hier="30" item="2"/>
          <tpl fld="3" item="2"/>
        </tpls>
      </n>
      <n v="50" in="0">
        <tpls c="5">
          <tpl hier="4" item="4294967295"/>
          <tpl hier="6" item="21"/>
          <tpl hier="10" item="1"/>
          <tpl hier="30" item="2"/>
          <tpl fld="3" item="1"/>
        </tpls>
      </n>
      <n v="13" in="0">
        <tpls c="5">
          <tpl hier="6" item="21"/>
          <tpl hier="10" item="1"/>
          <tpl fld="7" item="3"/>
          <tpl hier="30" item="2"/>
          <tpl fld="3" item="1"/>
        </tpls>
      </n>
      <n v="75400" in="0">
        <tpls c="4">
          <tpl hier="6" item="22"/>
          <tpl hier="10" item="1"/>
          <tpl hier="30" item="2"/>
          <tpl fld="3" item="3"/>
        </tpls>
      </n>
      <n v="25500" in="0">
        <tpls c="4">
          <tpl hier="6" item="22"/>
          <tpl hier="10" item="1"/>
          <tpl hier="30" item="2"/>
          <tpl fld="3" item="5"/>
        </tpls>
      </n>
      <n v="75400" in="0">
        <tpls c="4">
          <tpl hier="6" item="22"/>
          <tpl hier="10" item="1"/>
          <tpl hier="30" item="2"/>
          <tpl fld="3" item="6"/>
        </tpls>
      </n>
      <n v="1" in="0">
        <tpls c="4">
          <tpl hier="6" item="22"/>
          <tpl hier="10" item="1"/>
          <tpl hier="30" item="2"/>
          <tpl fld="3" item="7"/>
        </tpls>
      </n>
      <n v="75400" in="0">
        <tpls c="4">
          <tpl hier="6" item="22"/>
          <tpl hier="10" item="1"/>
          <tpl hier="30" item="2"/>
          <tpl fld="3" item="8"/>
        </tpls>
      </n>
      <m in="0">
        <tpls c="4">
          <tpl hier="6" item="22"/>
          <tpl hier="10" item="1"/>
          <tpl hier="30" item="2"/>
          <tpl fld="3" item="9"/>
        </tpls>
      </m>
      <n v="3500" in="0">
        <tpls c="4">
          <tpl hier="6" item="22"/>
          <tpl hier="10" item="1"/>
          <tpl hier="30" item="2"/>
          <tpl fld="3" item="10"/>
        </tpls>
      </n>
      <n v="75400" in="0">
        <tpls c="4">
          <tpl hier="6" item="22"/>
          <tpl hier="10" item="1"/>
          <tpl hier="30" item="2"/>
          <tpl fld="3" item="11"/>
        </tpls>
      </n>
      <n v="96" in="0">
        <tpls c="5">
          <tpl hier="1" item="4294967295"/>
          <tpl hier="6" item="22"/>
          <tpl hier="10" item="1"/>
          <tpl hier="30" item="2"/>
          <tpl fld="3" item="0"/>
        </tpls>
      </n>
      <n v="7" in="0">
        <tpls c="5">
          <tpl fld="2" item="6"/>
          <tpl hier="6" item="22"/>
          <tpl hier="10" item="1"/>
          <tpl hier="30" item="2"/>
          <tpl fld="3" item="2"/>
        </tpls>
      </n>
      <n v="6" in="0">
        <tpls c="5">
          <tpl fld="2" item="1"/>
          <tpl hier="6" item="22"/>
          <tpl hier="10" item="1"/>
          <tpl hier="30" item="2"/>
          <tpl fld="3" item="2"/>
        </tpls>
      </n>
      <n v="6" in="0">
        <tpls c="5">
          <tpl fld="2" item="4"/>
          <tpl hier="6" item="22"/>
          <tpl hier="10" item="1"/>
          <tpl hier="30" item="2"/>
          <tpl fld="3" item="2"/>
        </tpls>
      </n>
      <n v="52" in="0">
        <tpls c="5">
          <tpl fld="5" item="1"/>
          <tpl hier="6" item="22"/>
          <tpl hier="10" item="1"/>
          <tpl hier="30" item="2"/>
          <tpl fld="3" item="0"/>
        </tpls>
      </n>
      <n v="9" in="0">
        <tpls c="5">
          <tpl hier="6" item="22"/>
          <tpl fld="6" item="0"/>
          <tpl hier="10" item="1"/>
          <tpl hier="30" item="2"/>
          <tpl fld="3" item="1"/>
        </tpls>
      </n>
      <n v="8" in="0">
        <tpls c="5">
          <tpl fld="2" item="2"/>
          <tpl hier="6" item="22"/>
          <tpl hier="10" item="1"/>
          <tpl hier="30" item="2"/>
          <tpl fld="3" item="1"/>
        </tpls>
      </n>
      <n v="8" in="0">
        <tpls c="5">
          <tpl fld="2" item="4"/>
          <tpl hier="6" item="22"/>
          <tpl hier="10" item="1"/>
          <tpl hier="30" item="2"/>
          <tpl fld="3" item="1"/>
        </tpls>
      </n>
      <n v="7" in="0">
        <tpls c="5">
          <tpl fld="2" item="3"/>
          <tpl hier="6" item="22"/>
          <tpl hier="10" item="1"/>
          <tpl hier="30" item="2"/>
          <tpl fld="3" item="2"/>
        </tpls>
      </n>
      <n v="44" in="0">
        <tpls c="5">
          <tpl fld="5" item="0"/>
          <tpl hier="6" item="22"/>
          <tpl hier="10" item="1"/>
          <tpl hier="30" item="2"/>
          <tpl fld="3" item="0"/>
        </tpls>
      </n>
      <n v="6" in="0">
        <tpls c="5">
          <tpl fld="2" item="1"/>
          <tpl hier="6" item="22"/>
          <tpl hier="10" item="1"/>
          <tpl hier="30" item="2"/>
          <tpl fld="3" item="1"/>
        </tpls>
      </n>
      <n v="7" in="0">
        <tpls c="5">
          <tpl fld="2" item="5"/>
          <tpl hier="6" item="22"/>
          <tpl hier="10" item="1"/>
          <tpl hier="30" item="2"/>
          <tpl fld="3" item="2"/>
        </tpls>
      </n>
      <n v="44" in="0">
        <tpls c="5">
          <tpl hier="6" item="22"/>
          <tpl hier="10" item="1"/>
          <tpl hier="25" item="4294967295"/>
          <tpl hier="30" item="2"/>
          <tpl fld="3" item="2"/>
        </tpls>
      </n>
      <n v="6" in="0">
        <tpls c="5">
          <tpl fld="2" item="5"/>
          <tpl hier="6" item="22"/>
          <tpl hier="10" item="1"/>
          <tpl hier="30" item="2"/>
          <tpl fld="3" item="1"/>
        </tpls>
      </n>
      <n v="8" in="0">
        <tpls c="5">
          <tpl hier="6" item="22"/>
          <tpl fld="6" item="1"/>
          <tpl hier="10" item="1"/>
          <tpl hier="30" item="2"/>
          <tpl fld="3" item="1"/>
        </tpls>
      </n>
      <n v="52" in="0">
        <tpls c="5">
          <tpl hier="6" item="22"/>
          <tpl hier="10" item="1"/>
          <tpl hier="25" item="4294967295"/>
          <tpl hier="30" item="2"/>
          <tpl fld="3" item="1"/>
        </tpls>
      </n>
      <n v="16" in="0">
        <tpls c="5">
          <tpl hier="6" item="22"/>
          <tpl hier="10" item="1"/>
          <tpl fld="7" item="1"/>
          <tpl hier="30" item="2"/>
          <tpl fld="3" item="1"/>
        </tpls>
      </n>
      <n v="5" in="0">
        <tpls c="5">
          <tpl fld="2" item="2"/>
          <tpl hier="6" item="22"/>
          <tpl hier="10" item="1"/>
          <tpl hier="30" item="2"/>
          <tpl fld="3" item="2"/>
        </tpls>
      </n>
      <n v="5" in="0">
        <tpls c="5">
          <tpl hier="6" item="22"/>
          <tpl fld="6" item="3"/>
          <tpl hier="10" item="1"/>
          <tpl hier="30" item="2"/>
          <tpl fld="3" item="2"/>
        </tpls>
      </n>
      <n v="16" in="0">
        <tpls c="5">
          <tpl hier="6" item="22"/>
          <tpl hier="10" item="1"/>
          <tpl fld="7" item="2"/>
          <tpl hier="30" item="2"/>
          <tpl fld="3" item="1"/>
        </tpls>
      </n>
      <n v="6" in="0">
        <tpls c="5">
          <tpl hier="6" item="22"/>
          <tpl fld="6" item="2"/>
          <tpl hier="10" item="1"/>
          <tpl hier="30" item="2"/>
          <tpl fld="3" item="2"/>
        </tpls>
      </n>
      <n v="10" in="0">
        <tpls c="5">
          <tpl hier="6" item="22"/>
          <tpl hier="10" item="1"/>
          <tpl fld="7" item="1"/>
          <tpl hier="30" item="2"/>
          <tpl fld="3" item="2"/>
        </tpls>
      </n>
      <n v="9" in="0">
        <tpls c="5">
          <tpl fld="2" item="3"/>
          <tpl hier="6" item="22"/>
          <tpl hier="10" item="1"/>
          <tpl hier="30" item="2"/>
          <tpl fld="3" item="1"/>
        </tpls>
      </n>
      <n v="7" in="0">
        <tpls c="5">
          <tpl hier="6" item="22"/>
          <tpl fld="6" item="4"/>
          <tpl hier="10" item="1"/>
          <tpl hier="30" item="2"/>
          <tpl fld="3" item="2"/>
        </tpls>
      </n>
      <n v="6" in="0">
        <tpls c="5">
          <tpl hier="6" item="22"/>
          <tpl fld="6" item="0"/>
          <tpl hier="10" item="1"/>
          <tpl hier="30" item="2"/>
          <tpl fld="3" item="2"/>
        </tpls>
      </n>
      <n v="6" in="0">
        <tpls c="5">
          <tpl hier="6" item="22"/>
          <tpl fld="6" item="1"/>
          <tpl hier="10" item="1"/>
          <tpl hier="30" item="2"/>
          <tpl fld="3" item="2"/>
        </tpls>
      </n>
      <n v="7" in="0">
        <tpls c="5">
          <tpl hier="6" item="22"/>
          <tpl fld="6" item="6"/>
          <tpl hier="10" item="1"/>
          <tpl hier="30" item="2"/>
          <tpl fld="3" item="2"/>
        </tpls>
      </n>
      <n v="6" in="0">
        <tpls c="5">
          <tpl hier="6" item="22"/>
          <tpl fld="6" item="2"/>
          <tpl hier="10" item="1"/>
          <tpl hier="30" item="2"/>
          <tpl fld="3" item="1"/>
        </tpls>
      </n>
      <n v="6" in="0">
        <tpls c="5">
          <tpl fld="2" item="6"/>
          <tpl hier="6" item="22"/>
          <tpl hier="10" item="1"/>
          <tpl hier="30" item="2"/>
          <tpl fld="3" item="1"/>
        </tpls>
      </n>
      <n v="6" in="0">
        <tpls c="5">
          <tpl fld="2" item="0"/>
          <tpl hier="6" item="22"/>
          <tpl hier="10" item="1"/>
          <tpl hier="30" item="2"/>
          <tpl fld="3" item="2"/>
        </tpls>
      </n>
      <n v="9" in="0">
        <tpls c="5">
          <tpl fld="2" item="0"/>
          <tpl hier="6" item="22"/>
          <tpl hier="10" item="1"/>
          <tpl hier="30" item="2"/>
          <tpl fld="3" item="1"/>
        </tpls>
      </n>
      <n v="6" in="0">
        <tpls c="5">
          <tpl hier="6" item="22"/>
          <tpl fld="6" item="6"/>
          <tpl hier="10" item="1"/>
          <tpl hier="30" item="2"/>
          <tpl fld="3" item="1"/>
        </tpls>
      </n>
      <n v="6" in="0">
        <tpls c="5">
          <tpl hier="6" item="22"/>
          <tpl hier="10" item="1"/>
          <tpl fld="8" item="0"/>
          <tpl hier="30" item="2"/>
          <tpl fld="3" item="2"/>
        </tpls>
      </n>
      <n v="22" in="0">
        <tpls c="5">
          <tpl hier="6" item="22"/>
          <tpl hier="10" item="1"/>
          <tpl fld="8" item="0"/>
          <tpl hier="30" item="2"/>
          <tpl fld="3" item="1"/>
        </tpls>
      </n>
      <n v="15" in="0">
        <tpls c="5">
          <tpl hier="6" item="22"/>
          <tpl hier="10" item="1"/>
          <tpl fld="8" item="3"/>
          <tpl hier="30" item="2"/>
          <tpl fld="3" item="2"/>
        </tpls>
      </n>
      <n v="9" in="0">
        <tpls c="5">
          <tpl hier="6" item="22"/>
          <tpl hier="10" item="1"/>
          <tpl fld="7" item="0"/>
          <tpl hier="30" item="2"/>
          <tpl fld="3" item="2"/>
        </tpls>
      </n>
      <n v="8" in="0">
        <tpls c="5">
          <tpl hier="6" item="22"/>
          <tpl fld="6" item="3"/>
          <tpl hier="10" item="1"/>
          <tpl hier="30" item="2"/>
          <tpl fld="3" item="1"/>
        </tpls>
      </n>
      <n v="44" in="0">
        <tpls c="5">
          <tpl hier="6" item="22"/>
          <tpl hier="10" item="1"/>
          <tpl hier="23" item="4294967295"/>
          <tpl hier="30" item="2"/>
          <tpl fld="3" item="2"/>
        </tpls>
      </n>
      <n v="6" in="0">
        <tpls c="5">
          <tpl hier="6" item="22"/>
          <tpl fld="6" item="5"/>
          <tpl hier="10" item="1"/>
          <tpl hier="30" item="2"/>
          <tpl fld="3" item="1"/>
        </tpls>
      </n>
      <n v="14" in="0">
        <tpls c="5">
          <tpl hier="6" item="22"/>
          <tpl hier="10" item="1"/>
          <tpl fld="8" item="1"/>
          <tpl hier="30" item="2"/>
          <tpl fld="3" item="1"/>
        </tpls>
      </n>
      <n v="8" in="0">
        <tpls c="5">
          <tpl hier="6" item="22"/>
          <tpl hier="10" item="1"/>
          <tpl fld="8" item="2"/>
          <tpl hier="30" item="2"/>
          <tpl fld="3" item="2"/>
        </tpls>
      </n>
      <n v="10" in="0">
        <tpls c="5">
          <tpl hier="6" item="22"/>
          <tpl hier="10" item="1"/>
          <tpl fld="8" item="2"/>
          <tpl hier="30" item="2"/>
          <tpl fld="3" item="1"/>
        </tpls>
      </n>
      <n v="9" in="0">
        <tpls c="5">
          <tpl hier="6" item="22"/>
          <tpl fld="6" item="4"/>
          <tpl hier="10" item="1"/>
          <tpl hier="30" item="2"/>
          <tpl fld="3" item="1"/>
        </tpls>
      </n>
      <n v="44" in="0">
        <tpls c="5">
          <tpl hier="6" item="22"/>
          <tpl hier="7" item="4294967295"/>
          <tpl hier="10" item="1"/>
          <tpl hier="30" item="2"/>
          <tpl fld="3" item="2"/>
        </tpls>
      </n>
      <n v="15" in="0">
        <tpls c="4">
          <tpl hier="6" item="22"/>
          <tpl hier="10" item="1"/>
          <tpl hier="30" item="2"/>
          <tpl fld="3" item="12"/>
        </tpls>
      </n>
      <n v="15" in="0">
        <tpls c="5">
          <tpl hier="6" item="22"/>
          <tpl hier="10" item="1"/>
          <tpl fld="8" item="1"/>
          <tpl hier="30" item="2"/>
          <tpl fld="3" item="2"/>
        </tpls>
      </n>
      <n v="13" in="0">
        <tpls c="5">
          <tpl hier="6" item="22"/>
          <tpl hier="10" item="1"/>
          <tpl fld="7" item="3"/>
          <tpl hier="30" item="2"/>
          <tpl fld="3" item="2"/>
        </tpls>
      </n>
      <n v="52" in="0">
        <tpls c="5">
          <tpl hier="6" item="22"/>
          <tpl hier="7" item="4294967295"/>
          <tpl hier="10" item="1"/>
          <tpl hier="30" item="2"/>
          <tpl fld="3" item="1"/>
        </tpls>
      </n>
      <n v="7" in="0">
        <tpls c="5">
          <tpl hier="6" item="22"/>
          <tpl fld="6" item="5"/>
          <tpl hier="10" item="1"/>
          <tpl hier="30" item="2"/>
          <tpl fld="3" item="2"/>
        </tpls>
      </n>
      <n v="52" in="0">
        <tpls c="5">
          <tpl hier="6" item="22"/>
          <tpl hier="10" item="1"/>
          <tpl hier="23" item="4294967295"/>
          <tpl hier="30" item="2"/>
          <tpl fld="3" item="1"/>
        </tpls>
      </n>
      <n v="6" in="0">
        <tpls c="5">
          <tpl hier="6" item="22"/>
          <tpl hier="10" item="1"/>
          <tpl fld="8" item="3"/>
          <tpl hier="30" item="2"/>
          <tpl fld="3" item="1"/>
        </tpls>
      </n>
      <n v="12" in="0">
        <tpls c="5">
          <tpl hier="6" item="22"/>
          <tpl hier="10" item="1"/>
          <tpl fld="7" item="2"/>
          <tpl hier="30" item="2"/>
          <tpl fld="3" item="2"/>
        </tpls>
      </n>
      <n v="10" in="0">
        <tpls c="5">
          <tpl hier="6" item="22"/>
          <tpl hier="10" item="1"/>
          <tpl fld="7" item="0"/>
          <tpl hier="30" item="2"/>
          <tpl fld="3" item="1"/>
        </tpls>
      </n>
      <n v="0.15625" in="1">
        <tpls c="4">
          <tpl hier="6" item="22"/>
          <tpl hier="10" item="1"/>
          <tpl hier="30" item="2"/>
          <tpl fld="3" item="4"/>
        </tpls>
      </n>
      <n v="44" in="0">
        <tpls c="5">
          <tpl hier="4" item="4294967295"/>
          <tpl hier="6" item="22"/>
          <tpl hier="10" item="1"/>
          <tpl hier="30" item="2"/>
          <tpl fld="3" item="2"/>
        </tpls>
      </n>
      <n v="52" in="0">
        <tpls c="5">
          <tpl hier="4" item="4294967295"/>
          <tpl hier="6" item="22"/>
          <tpl hier="10" item="1"/>
          <tpl hier="30" item="2"/>
          <tpl fld="3" item="1"/>
        </tpls>
      </n>
      <n v="10" in="0">
        <tpls c="5">
          <tpl hier="6" item="22"/>
          <tpl hier="10" item="1"/>
          <tpl fld="7" item="3"/>
          <tpl hier="30" item="2"/>
          <tpl fld="3" item="1"/>
        </tpls>
      </n>
      <n v="26600" in="0">
        <tpls c="4">
          <tpl hier="6" item="7"/>
          <tpl hier="10" item="23"/>
          <tpl hier="30" item="2"/>
          <tpl fld="3" item="3"/>
        </tpls>
      </n>
      <m in="0">
        <tpls c="4">
          <tpl hier="6" item="7"/>
          <tpl hier="10" item="23"/>
          <tpl hier="30" item="2"/>
          <tpl fld="3" item="5"/>
        </tpls>
      </m>
      <n v="26600" in="0">
        <tpls c="4">
          <tpl hier="6" item="7"/>
          <tpl hier="10" item="23"/>
          <tpl hier="30" item="2"/>
          <tpl fld="3" item="6"/>
        </tpls>
      </n>
      <n v="3" in="0">
        <tpls c="4">
          <tpl hier="6" item="7"/>
          <tpl hier="10" item="23"/>
          <tpl hier="30" item="2"/>
          <tpl fld="3" item="7"/>
        </tpls>
      </n>
      <n v="26600" in="0">
        <tpls c="4">
          <tpl hier="6" item="7"/>
          <tpl hier="10" item="23"/>
          <tpl hier="30" item="2"/>
          <tpl fld="3" item="8"/>
        </tpls>
      </n>
      <n v="2" in="0">
        <tpls c="4">
          <tpl hier="6" item="7"/>
          <tpl hier="10" item="23"/>
          <tpl hier="30" item="2"/>
          <tpl fld="3" item="9"/>
        </tpls>
      </n>
      <n v="6000" in="0">
        <tpls c="4">
          <tpl hier="6" item="7"/>
          <tpl hier="10" item="23"/>
          <tpl hier="30" item="2"/>
          <tpl fld="3" item="10"/>
        </tpls>
      </n>
      <n v="26600" in="0">
        <tpls c="4">
          <tpl hier="6" item="7"/>
          <tpl hier="10" item="23"/>
          <tpl hier="30" item="2"/>
          <tpl fld="3" item="11"/>
        </tpls>
      </n>
      <n v="133" in="0">
        <tpls c="5">
          <tpl hier="1" item="4294967295"/>
          <tpl hier="6" item="7"/>
          <tpl hier="10" item="23"/>
          <tpl hier="30" item="2"/>
          <tpl fld="3" item="0"/>
        </tpls>
      </n>
      <m>
        <tpls c="5">
          <tpl fld="2" item="6"/>
          <tpl hier="6" item="7"/>
          <tpl hier="10" item="23"/>
          <tpl hier="30" item="2"/>
          <tpl fld="3" item="2"/>
        </tpls>
      </m>
      <m>
        <tpls c="5">
          <tpl fld="2" item="1"/>
          <tpl hier="6" item="7"/>
          <tpl hier="10" item="23"/>
          <tpl hier="30" item="2"/>
          <tpl fld="3" item="2"/>
        </tpls>
      </m>
      <n v="66" in="0">
        <tpls c="5">
          <tpl fld="2" item="4"/>
          <tpl hier="6" item="7"/>
          <tpl hier="10" item="23"/>
          <tpl hier="30" item="2"/>
          <tpl fld="3" item="2"/>
        </tpls>
      </n>
      <n v="67" in="0">
        <tpls c="5">
          <tpl fld="5" item="1"/>
          <tpl hier="6" item="7"/>
          <tpl hier="10" item="23"/>
          <tpl hier="30" item="2"/>
          <tpl fld="3" item="0"/>
        </tpls>
      </n>
      <m>
        <tpls c="5">
          <tpl hier="6" item="7"/>
          <tpl fld="6" item="0"/>
          <tpl hier="10" item="23"/>
          <tpl hier="30" item="2"/>
          <tpl fld="3" item="1"/>
        </tpls>
      </m>
      <m>
        <tpls c="5">
          <tpl fld="2" item="2"/>
          <tpl hier="6" item="7"/>
          <tpl hier="10" item="23"/>
          <tpl hier="30" item="2"/>
          <tpl fld="3" item="1"/>
        </tpls>
      </m>
      <n v="67" in="0">
        <tpls c="5">
          <tpl fld="2" item="4"/>
          <tpl hier="6" item="7"/>
          <tpl hier="10" item="23"/>
          <tpl hier="30" item="2"/>
          <tpl fld="3" item="1"/>
        </tpls>
      </n>
      <m>
        <tpls c="5">
          <tpl fld="2" item="3"/>
          <tpl hier="6" item="7"/>
          <tpl hier="10" item="23"/>
          <tpl hier="30" item="2"/>
          <tpl fld="3" item="2"/>
        </tpls>
      </m>
      <n v="66" in="0">
        <tpls c="5">
          <tpl fld="5" item="0"/>
          <tpl hier="6" item="7"/>
          <tpl hier="10" item="23"/>
          <tpl hier="30" item="2"/>
          <tpl fld="3" item="0"/>
        </tpls>
      </n>
      <m>
        <tpls c="5">
          <tpl fld="2" item="1"/>
          <tpl hier="6" item="7"/>
          <tpl hier="10" item="23"/>
          <tpl hier="30" item="2"/>
          <tpl fld="3" item="1"/>
        </tpls>
      </m>
      <m>
        <tpls c="5">
          <tpl fld="2" item="5"/>
          <tpl hier="6" item="7"/>
          <tpl hier="10" item="23"/>
          <tpl hier="30" item="2"/>
          <tpl fld="3" item="2"/>
        </tpls>
      </m>
      <n v="66" in="0">
        <tpls c="5">
          <tpl hier="6" item="7"/>
          <tpl hier="10" item="23"/>
          <tpl hier="25" item="4294967295"/>
          <tpl hier="30" item="2"/>
          <tpl fld="3" item="2"/>
        </tpls>
      </n>
      <m>
        <tpls c="5">
          <tpl fld="2" item="5"/>
          <tpl hier="6" item="7"/>
          <tpl hier="10" item="23"/>
          <tpl hier="30" item="2"/>
          <tpl fld="3" item="1"/>
        </tpls>
      </m>
      <n v="67" in="0">
        <tpls c="5">
          <tpl hier="6" item="7"/>
          <tpl fld="6" item="1"/>
          <tpl hier="10" item="23"/>
          <tpl hier="30" item="2"/>
          <tpl fld="3" item="1"/>
        </tpls>
      </n>
      <n v="67" in="0">
        <tpls c="5">
          <tpl hier="6" item="7"/>
          <tpl hier="10" item="23"/>
          <tpl hier="25" item="4294967295"/>
          <tpl hier="30" item="2"/>
          <tpl fld="3" item="1"/>
        </tpls>
      </n>
      <n v="21" in="0">
        <tpls c="5">
          <tpl hier="6" item="7"/>
          <tpl hier="10" item="23"/>
          <tpl fld="7" item="1"/>
          <tpl hier="30" item="2"/>
          <tpl fld="3" item="1"/>
        </tpls>
      </n>
      <m>
        <tpls c="5">
          <tpl fld="2" item="2"/>
          <tpl hier="6" item="7"/>
          <tpl hier="10" item="23"/>
          <tpl hier="30" item="2"/>
          <tpl fld="3" item="2"/>
        </tpls>
      </m>
      <m>
        <tpls c="5">
          <tpl hier="6" item="7"/>
          <tpl fld="6" item="3"/>
          <tpl hier="10" item="23"/>
          <tpl hier="30" item="2"/>
          <tpl fld="3" item="2"/>
        </tpls>
      </m>
      <n v="11" in="0">
        <tpls c="5">
          <tpl hier="6" item="7"/>
          <tpl hier="10" item="23"/>
          <tpl fld="7" item="2"/>
          <tpl hier="30" item="2"/>
          <tpl fld="3" item="1"/>
        </tpls>
      </n>
      <m>
        <tpls c="5">
          <tpl hier="6" item="7"/>
          <tpl fld="6" item="2"/>
          <tpl hier="10" item="23"/>
          <tpl hier="30" item="2"/>
          <tpl fld="3" item="2"/>
        </tpls>
      </m>
      <n v="15" in="0">
        <tpls c="5">
          <tpl hier="6" item="7"/>
          <tpl hier="10" item="23"/>
          <tpl fld="7" item="1"/>
          <tpl hier="30" item="2"/>
          <tpl fld="3" item="2"/>
        </tpls>
      </n>
      <m>
        <tpls c="5">
          <tpl fld="2" item="3"/>
          <tpl hier="6" item="7"/>
          <tpl hier="10" item="23"/>
          <tpl hier="30" item="2"/>
          <tpl fld="3" item="1"/>
        </tpls>
      </m>
      <m>
        <tpls c="5">
          <tpl hier="6" item="7"/>
          <tpl fld="6" item="4"/>
          <tpl hier="10" item="23"/>
          <tpl hier="30" item="2"/>
          <tpl fld="3" item="2"/>
        </tpls>
      </m>
      <m>
        <tpls c="5">
          <tpl hier="6" item="7"/>
          <tpl fld="6" item="0"/>
          <tpl hier="10" item="23"/>
          <tpl hier="30" item="2"/>
          <tpl fld="3" item="2"/>
        </tpls>
      </m>
      <n v="66" in="0">
        <tpls c="5">
          <tpl hier="6" item="7"/>
          <tpl fld="6" item="1"/>
          <tpl hier="10" item="23"/>
          <tpl hier="30" item="2"/>
          <tpl fld="3" item="2"/>
        </tpls>
      </n>
      <m>
        <tpls c="5">
          <tpl hier="6" item="7"/>
          <tpl fld="6" item="6"/>
          <tpl hier="10" item="23"/>
          <tpl hier="30" item="2"/>
          <tpl fld="3" item="2"/>
        </tpls>
      </m>
      <m>
        <tpls c="5">
          <tpl hier="6" item="7"/>
          <tpl fld="6" item="2"/>
          <tpl hier="10" item="23"/>
          <tpl hier="30" item="2"/>
          <tpl fld="3" item="1"/>
        </tpls>
      </m>
      <m>
        <tpls c="5">
          <tpl fld="2" item="6"/>
          <tpl hier="6" item="7"/>
          <tpl hier="10" item="23"/>
          <tpl hier="30" item="2"/>
          <tpl fld="3" item="1"/>
        </tpls>
      </m>
      <m>
        <tpls c="5">
          <tpl fld="2" item="0"/>
          <tpl hier="6" item="7"/>
          <tpl hier="10" item="23"/>
          <tpl hier="30" item="2"/>
          <tpl fld="3" item="2"/>
        </tpls>
      </m>
      <m>
        <tpls c="5">
          <tpl fld="2" item="0"/>
          <tpl hier="6" item="7"/>
          <tpl hier="10" item="23"/>
          <tpl hier="30" item="2"/>
          <tpl fld="3" item="1"/>
        </tpls>
      </m>
      <m>
        <tpls c="5">
          <tpl hier="6" item="7"/>
          <tpl fld="6" item="6"/>
          <tpl hier="10" item="23"/>
          <tpl hier="30" item="2"/>
          <tpl fld="3" item="1"/>
        </tpls>
      </m>
      <n v="14" in="0">
        <tpls c="5">
          <tpl hier="6" item="7"/>
          <tpl hier="10" item="23"/>
          <tpl fld="8" item="0"/>
          <tpl hier="30" item="2"/>
          <tpl fld="3" item="2"/>
        </tpls>
      </n>
      <n v="15" in="0">
        <tpls c="5">
          <tpl hier="6" item="7"/>
          <tpl hier="10" item="23"/>
          <tpl fld="8" item="0"/>
          <tpl hier="30" item="2"/>
          <tpl fld="3" item="1"/>
        </tpls>
      </n>
      <n v="15" in="0">
        <tpls c="5">
          <tpl hier="6" item="7"/>
          <tpl hier="10" item="23"/>
          <tpl fld="8" item="3"/>
          <tpl hier="30" item="2"/>
          <tpl fld="3" item="2"/>
        </tpls>
      </n>
      <n v="15" in="0">
        <tpls c="5">
          <tpl hier="6" item="7"/>
          <tpl hier="10" item="23"/>
          <tpl fld="7" item="0"/>
          <tpl hier="30" item="2"/>
          <tpl fld="3" item="2"/>
        </tpls>
      </n>
      <m>
        <tpls c="5">
          <tpl hier="6" item="7"/>
          <tpl fld="6" item="3"/>
          <tpl hier="10" item="23"/>
          <tpl hier="30" item="2"/>
          <tpl fld="3" item="1"/>
        </tpls>
      </m>
      <n v="66" in="0">
        <tpls c="5">
          <tpl hier="6" item="7"/>
          <tpl hier="10" item="23"/>
          <tpl hier="23" item="4294967295"/>
          <tpl hier="30" item="2"/>
          <tpl fld="3" item="2"/>
        </tpls>
      </n>
      <m>
        <tpls c="5">
          <tpl hier="6" item="7"/>
          <tpl fld="6" item="5"/>
          <tpl hier="10" item="23"/>
          <tpl hier="30" item="2"/>
          <tpl fld="3" item="1"/>
        </tpls>
      </m>
      <n v="14" in="0">
        <tpls c="5">
          <tpl hier="6" item="7"/>
          <tpl hier="10" item="23"/>
          <tpl fld="8" item="1"/>
          <tpl hier="30" item="2"/>
          <tpl fld="3" item="1"/>
        </tpls>
      </n>
      <n v="14" in="0">
        <tpls c="5">
          <tpl hier="6" item="7"/>
          <tpl hier="10" item="23"/>
          <tpl fld="8" item="2"/>
          <tpl hier="30" item="2"/>
          <tpl fld="3" item="2"/>
        </tpls>
      </n>
      <n v="15" in="0">
        <tpls c="5">
          <tpl hier="6" item="7"/>
          <tpl hier="10" item="23"/>
          <tpl fld="8" item="2"/>
          <tpl hier="30" item="2"/>
          <tpl fld="3" item="1"/>
        </tpls>
      </n>
      <m>
        <tpls c="5">
          <tpl hier="6" item="7"/>
          <tpl fld="6" item="4"/>
          <tpl hier="10" item="23"/>
          <tpl hier="30" item="2"/>
          <tpl fld="3" item="1"/>
        </tpls>
      </m>
      <n v="66" in="0">
        <tpls c="5">
          <tpl hier="6" item="7"/>
          <tpl hier="7" item="4294967295"/>
          <tpl hier="10" item="23"/>
          <tpl hier="30" item="2"/>
          <tpl fld="3" item="2"/>
        </tpls>
      </n>
      <n v="10" in="0">
        <tpls c="4">
          <tpl hier="6" item="7"/>
          <tpl hier="10" item="23"/>
          <tpl hier="30" item="2"/>
          <tpl fld="3" item="12"/>
        </tpls>
      </n>
      <n v="23" in="0">
        <tpls c="5">
          <tpl hier="6" item="7"/>
          <tpl hier="10" item="23"/>
          <tpl fld="8" item="1"/>
          <tpl hier="30" item="2"/>
          <tpl fld="3" item="2"/>
        </tpls>
      </n>
      <n v="19" in="0">
        <tpls c="5">
          <tpl hier="6" item="7"/>
          <tpl hier="10" item="23"/>
          <tpl fld="7" item="3"/>
          <tpl hier="30" item="2"/>
          <tpl fld="3" item="2"/>
        </tpls>
      </n>
      <n v="67" in="0">
        <tpls c="5">
          <tpl hier="6" item="7"/>
          <tpl hier="7" item="4294967295"/>
          <tpl hier="10" item="23"/>
          <tpl hier="30" item="2"/>
          <tpl fld="3" item="1"/>
        </tpls>
      </n>
      <m>
        <tpls c="5">
          <tpl hier="6" item="7"/>
          <tpl fld="6" item="5"/>
          <tpl hier="10" item="23"/>
          <tpl hier="30" item="2"/>
          <tpl fld="3" item="2"/>
        </tpls>
      </m>
      <n v="67" in="0">
        <tpls c="5">
          <tpl hier="6" item="7"/>
          <tpl hier="10" item="23"/>
          <tpl hier="23" item="4294967295"/>
          <tpl hier="30" item="2"/>
          <tpl fld="3" item="1"/>
        </tpls>
      </n>
      <n v="23" in="0">
        <tpls c="5">
          <tpl hier="6" item="7"/>
          <tpl hier="10" item="23"/>
          <tpl fld="8" item="3"/>
          <tpl hier="30" item="2"/>
          <tpl fld="3" item="1"/>
        </tpls>
      </n>
      <n v="17" in="0">
        <tpls c="5">
          <tpl hier="6" item="7"/>
          <tpl hier="10" item="23"/>
          <tpl fld="7" item="2"/>
          <tpl hier="30" item="2"/>
          <tpl fld="3" item="2"/>
        </tpls>
      </n>
      <n v="24" in="0">
        <tpls c="5">
          <tpl hier="6" item="7"/>
          <tpl hier="10" item="23"/>
          <tpl fld="7" item="0"/>
          <tpl hier="30" item="2"/>
          <tpl fld="3" item="1"/>
        </tpls>
      </n>
      <n v="7.5187969924812026E-2" in="1">
        <tpls c="4">
          <tpl hier="6" item="7"/>
          <tpl hier="10" item="23"/>
          <tpl hier="30" item="2"/>
          <tpl fld="3" item="4"/>
        </tpls>
      </n>
      <n v="66" in="0">
        <tpls c="5">
          <tpl hier="4" item="4294967295"/>
          <tpl hier="6" item="7"/>
          <tpl hier="10" item="23"/>
          <tpl hier="30" item="2"/>
          <tpl fld="3" item="2"/>
        </tpls>
      </n>
      <n v="67" in="0">
        <tpls c="5">
          <tpl hier="4" item="4294967295"/>
          <tpl hier="6" item="7"/>
          <tpl hier="10" item="23"/>
          <tpl hier="30" item="2"/>
          <tpl fld="3" item="1"/>
        </tpls>
      </n>
      <n v="11" in="0">
        <tpls c="5">
          <tpl hier="6" item="7"/>
          <tpl hier="10" item="23"/>
          <tpl fld="7" item="3"/>
          <tpl hier="30" item="2"/>
          <tpl fld="3" item="1"/>
        </tpls>
      </n>
      <n v="6800" in="0">
        <tpls c="4">
          <tpl hier="6" item="4"/>
          <tpl hier="10" item="1"/>
          <tpl hier="30" item="12"/>
          <tpl fld="3" item="3"/>
        </tpls>
      </n>
      <n v="2500" in="0">
        <tpls c="4">
          <tpl hier="6" item="4"/>
          <tpl hier="10" item="1"/>
          <tpl hier="30" item="12"/>
          <tpl fld="3" item="5"/>
        </tpls>
      </n>
      <n v="6800" in="0">
        <tpls c="4">
          <tpl hier="6" item="4"/>
          <tpl hier="10" item="1"/>
          <tpl hier="30" item="12"/>
          <tpl fld="3" item="6"/>
        </tpls>
      </n>
      <m in="0">
        <tpls c="4">
          <tpl hier="6" item="4"/>
          <tpl hier="10" item="1"/>
          <tpl hier="30" item="12"/>
          <tpl fld="3" item="7"/>
        </tpls>
      </m>
      <n v="6800" in="0">
        <tpls c="4">
          <tpl hier="6" item="4"/>
          <tpl hier="10" item="1"/>
          <tpl hier="30" item="12"/>
          <tpl fld="3" item="8"/>
        </tpls>
      </n>
      <m in="0">
        <tpls c="4">
          <tpl hier="6" item="4"/>
          <tpl hier="10" item="1"/>
          <tpl hier="30" item="12"/>
          <tpl fld="3" item="9"/>
        </tpls>
      </m>
      <n v="500" in="0">
        <tpls c="4">
          <tpl hier="6" item="4"/>
          <tpl hier="10" item="1"/>
          <tpl hier="30" item="12"/>
          <tpl fld="3" item="10"/>
        </tpls>
      </n>
      <n v="6800" in="0">
        <tpls c="4">
          <tpl hier="6" item="4"/>
          <tpl hier="10" item="1"/>
          <tpl hier="30" item="12"/>
          <tpl fld="3" item="11"/>
        </tpls>
      </n>
      <n v="8" in="0">
        <tpls c="5">
          <tpl hier="1" item="4294967295"/>
          <tpl hier="6" item="4"/>
          <tpl hier="10" item="1"/>
          <tpl hier="30" item="12"/>
          <tpl fld="3" item="0"/>
        </tpls>
      </n>
      <n v="1" in="0">
        <tpls c="5">
          <tpl fld="2" item="6"/>
          <tpl hier="6" item="4"/>
          <tpl hier="10" item="1"/>
          <tpl hier="30" item="12"/>
          <tpl fld="3" item="2"/>
        </tpls>
      </n>
      <m in="0">
        <tpls c="5">
          <tpl fld="2" item="1"/>
          <tpl hier="6" item="4"/>
          <tpl hier="10" item="1"/>
          <tpl hier="30" item="12"/>
          <tpl fld="3" item="2"/>
        </tpls>
      </m>
      <n v="1" in="0">
        <tpls c="5">
          <tpl fld="2" item="4"/>
          <tpl hier="6" item="4"/>
          <tpl hier="10" item="1"/>
          <tpl hier="30" item="12"/>
          <tpl fld="3" item="2"/>
        </tpls>
      </n>
      <n v="4" in="0">
        <tpls c="5">
          <tpl fld="5" item="1"/>
          <tpl hier="6" item="4"/>
          <tpl hier="10" item="1"/>
          <tpl hier="30" item="12"/>
          <tpl fld="3" item="0"/>
        </tpls>
      </n>
      <m in="0">
        <tpls c="5">
          <tpl hier="6" item="4"/>
          <tpl fld="6" item="0"/>
          <tpl hier="10" item="1"/>
          <tpl hier="30" item="12"/>
          <tpl fld="3" item="1"/>
        </tpls>
      </m>
      <n v="1" in="0">
        <tpls c="5">
          <tpl fld="2" item="2"/>
          <tpl hier="6" item="4"/>
          <tpl hier="10" item="1"/>
          <tpl hier="30" item="12"/>
          <tpl fld="3" item="1"/>
        </tpls>
      </n>
      <m in="0">
        <tpls c="5">
          <tpl fld="2" item="4"/>
          <tpl hier="6" item="4"/>
          <tpl hier="10" item="1"/>
          <tpl hier="30" item="12"/>
          <tpl fld="3" item="1"/>
        </tpls>
      </m>
      <n v="1" in="0">
        <tpls c="5">
          <tpl fld="2" item="3"/>
          <tpl hier="6" item="4"/>
          <tpl hier="10" item="1"/>
          <tpl hier="30" item="12"/>
          <tpl fld="3" item="2"/>
        </tpls>
      </n>
      <n v="4" in="0">
        <tpls c="5">
          <tpl fld="5" item="0"/>
          <tpl hier="6" item="4"/>
          <tpl hier="10" item="1"/>
          <tpl hier="30" item="12"/>
          <tpl fld="3" item="0"/>
        </tpls>
      </n>
      <n v="1" in="0">
        <tpls c="5">
          <tpl fld="2" item="1"/>
          <tpl hier="6" item="4"/>
          <tpl hier="10" item="1"/>
          <tpl hier="30" item="12"/>
          <tpl fld="3" item="1"/>
        </tpls>
      </n>
      <n v="1" in="0">
        <tpls c="5">
          <tpl fld="2" item="5"/>
          <tpl hier="6" item="4"/>
          <tpl hier="10" item="1"/>
          <tpl hier="30" item="12"/>
          <tpl fld="3" item="2"/>
        </tpls>
      </n>
      <n v="4" in="0">
        <tpls c="5">
          <tpl hier="6" item="4"/>
          <tpl hier="10" item="1"/>
          <tpl hier="25" item="4294967295"/>
          <tpl hier="30" item="12"/>
          <tpl fld="3" item="2"/>
        </tpls>
      </n>
      <n v="1" in="0">
        <tpls c="5">
          <tpl fld="2" item="5"/>
          <tpl hier="6" item="4"/>
          <tpl hier="10" item="1"/>
          <tpl hier="30" item="12"/>
          <tpl fld="3" item="1"/>
        </tpls>
      </n>
      <m in="0">
        <tpls c="5">
          <tpl hier="6" item="4"/>
          <tpl fld="6" item="1"/>
          <tpl hier="10" item="1"/>
          <tpl hier="30" item="12"/>
          <tpl fld="3" item="1"/>
        </tpls>
      </m>
      <n v="4" in="0">
        <tpls c="5">
          <tpl hier="6" item="4"/>
          <tpl hier="10" item="1"/>
          <tpl hier="25" item="4294967295"/>
          <tpl hier="30" item="12"/>
          <tpl fld="3" item="1"/>
        </tpls>
      </n>
      <m in="0">
        <tpls c="5">
          <tpl hier="6" item="4"/>
          <tpl hier="10" item="1"/>
          <tpl fld="7" item="1"/>
          <tpl hier="30" item="12"/>
          <tpl fld="3" item="1"/>
        </tpls>
      </m>
      <m in="0">
        <tpls c="5">
          <tpl fld="2" item="2"/>
          <tpl hier="6" item="4"/>
          <tpl hier="10" item="1"/>
          <tpl hier="30" item="12"/>
          <tpl fld="3" item="2"/>
        </tpls>
      </m>
      <m in="0">
        <tpls c="5">
          <tpl hier="6" item="4"/>
          <tpl fld="6" item="3"/>
          <tpl hier="10" item="1"/>
          <tpl hier="30" item="12"/>
          <tpl fld="3" item="2"/>
        </tpls>
      </m>
      <n v="2" in="0">
        <tpls c="5">
          <tpl hier="6" item="4"/>
          <tpl hier="10" item="1"/>
          <tpl fld="7" item="2"/>
          <tpl hier="30" item="12"/>
          <tpl fld="3" item="1"/>
        </tpls>
      </n>
      <m in="0">
        <tpls c="5">
          <tpl hier="6" item="4"/>
          <tpl fld="6" item="2"/>
          <tpl hier="10" item="1"/>
          <tpl hier="30" item="12"/>
          <tpl fld="3" item="2"/>
        </tpls>
      </m>
      <n v="1" in="0">
        <tpls c="5">
          <tpl hier="6" item="4"/>
          <tpl hier="10" item="1"/>
          <tpl fld="7" item="1"/>
          <tpl hier="30" item="12"/>
          <tpl fld="3" item="2"/>
        </tpls>
      </n>
      <n v="1" in="0">
        <tpls c="5">
          <tpl fld="2" item="3"/>
          <tpl hier="6" item="4"/>
          <tpl hier="10" item="1"/>
          <tpl hier="30" item="12"/>
          <tpl fld="3" item="1"/>
        </tpls>
      </n>
      <n v="1" in="0">
        <tpls c="5">
          <tpl hier="6" item="4"/>
          <tpl fld="6" item="4"/>
          <tpl hier="10" item="1"/>
          <tpl hier="30" item="12"/>
          <tpl fld="3" item="2"/>
        </tpls>
      </n>
      <m in="0">
        <tpls c="5">
          <tpl hier="6" item="4"/>
          <tpl fld="6" item="0"/>
          <tpl hier="10" item="1"/>
          <tpl hier="30" item="12"/>
          <tpl fld="3" item="2"/>
        </tpls>
      </m>
      <n v="1" in="0">
        <tpls c="5">
          <tpl hier="6" item="4"/>
          <tpl fld="6" item="1"/>
          <tpl hier="10" item="1"/>
          <tpl hier="30" item="12"/>
          <tpl fld="3" item="2"/>
        </tpls>
      </n>
      <n v="1" in="0">
        <tpls c="5">
          <tpl hier="6" item="4"/>
          <tpl fld="6" item="6"/>
          <tpl hier="10" item="1"/>
          <tpl hier="30" item="12"/>
          <tpl fld="3" item="2"/>
        </tpls>
      </n>
      <n v="1" in="0">
        <tpls c="5">
          <tpl hier="6" item="4"/>
          <tpl fld="6" item="2"/>
          <tpl hier="10" item="1"/>
          <tpl hier="30" item="12"/>
          <tpl fld="3" item="1"/>
        </tpls>
      </n>
      <m in="0">
        <tpls c="5">
          <tpl fld="2" item="6"/>
          <tpl hier="6" item="4"/>
          <tpl hier="10" item="1"/>
          <tpl hier="30" item="12"/>
          <tpl fld="3" item="1"/>
        </tpls>
      </m>
      <m in="0">
        <tpls c="5">
          <tpl fld="2" item="0"/>
          <tpl hier="6" item="4"/>
          <tpl hier="10" item="1"/>
          <tpl hier="30" item="12"/>
          <tpl fld="3" item="2"/>
        </tpls>
      </m>
      <m in="0">
        <tpls c="5">
          <tpl fld="2" item="0"/>
          <tpl hier="6" item="4"/>
          <tpl hier="10" item="1"/>
          <tpl hier="30" item="12"/>
          <tpl fld="3" item="1"/>
        </tpls>
      </m>
      <n v="1" in="0">
        <tpls c="5">
          <tpl hier="6" item="4"/>
          <tpl fld="6" item="6"/>
          <tpl hier="10" item="1"/>
          <tpl hier="30" item="12"/>
          <tpl fld="3" item="1"/>
        </tpls>
      </n>
      <n v="4" in="0">
        <tpls c="5">
          <tpl hier="6" item="4"/>
          <tpl hier="10" item="1"/>
          <tpl fld="8" item="0"/>
          <tpl hier="30" item="12"/>
          <tpl fld="3" item="2"/>
        </tpls>
      </n>
      <n v="4" in="0">
        <tpls c="5">
          <tpl hier="6" item="4"/>
          <tpl hier="10" item="1"/>
          <tpl fld="8" item="0"/>
          <tpl hier="30" item="12"/>
          <tpl fld="3" item="1"/>
        </tpls>
      </n>
      <m in="0">
        <tpls c="5">
          <tpl hier="6" item="4"/>
          <tpl hier="10" item="1"/>
          <tpl fld="8" item="3"/>
          <tpl hier="30" item="12"/>
          <tpl fld="3" item="2"/>
        </tpls>
      </m>
      <n v="1" in="0">
        <tpls c="5">
          <tpl hier="6" item="4"/>
          <tpl hier="10" item="1"/>
          <tpl fld="7" item="0"/>
          <tpl hier="30" item="12"/>
          <tpl fld="3" item="2"/>
        </tpls>
      </n>
      <n v="1" in="0">
        <tpls c="5">
          <tpl hier="6" item="4"/>
          <tpl fld="6" item="3"/>
          <tpl hier="10" item="1"/>
          <tpl hier="30" item="12"/>
          <tpl fld="3" item="1"/>
        </tpls>
      </n>
      <n v="4" in="0">
        <tpls c="5">
          <tpl hier="6" item="4"/>
          <tpl hier="10" item="1"/>
          <tpl hier="23" item="4294967295"/>
          <tpl hier="30" item="12"/>
          <tpl fld="3" item="2"/>
        </tpls>
      </n>
      <m in="0">
        <tpls c="5">
          <tpl hier="6" item="4"/>
          <tpl fld="6" item="5"/>
          <tpl hier="10" item="1"/>
          <tpl hier="30" item="12"/>
          <tpl fld="3" item="1"/>
        </tpls>
      </m>
      <m in="0">
        <tpls c="5">
          <tpl hier="6" item="4"/>
          <tpl hier="10" item="1"/>
          <tpl fld="8" item="1"/>
          <tpl hier="30" item="12"/>
          <tpl fld="3" item="1"/>
        </tpls>
      </m>
      <m in="0">
        <tpls c="5">
          <tpl hier="6" item="4"/>
          <tpl hier="10" item="1"/>
          <tpl fld="8" item="2"/>
          <tpl hier="30" item="12"/>
          <tpl fld="3" item="2"/>
        </tpls>
      </m>
      <m in="0">
        <tpls c="5">
          <tpl hier="6" item="4"/>
          <tpl hier="10" item="1"/>
          <tpl fld="8" item="2"/>
          <tpl hier="30" item="12"/>
          <tpl fld="3" item="1"/>
        </tpls>
      </m>
      <n v="1" in="0">
        <tpls c="5">
          <tpl hier="6" item="4"/>
          <tpl fld="6" item="4"/>
          <tpl hier="10" item="1"/>
          <tpl hier="30" item="12"/>
          <tpl fld="3" item="1"/>
        </tpls>
      </n>
      <n v="4" in="0">
        <tpls c="5">
          <tpl hier="6" item="4"/>
          <tpl hier="7" item="4294967295"/>
          <tpl hier="10" item="1"/>
          <tpl hier="30" item="12"/>
          <tpl fld="3" item="2"/>
        </tpls>
      </n>
      <m in="0">
        <tpls c="4">
          <tpl hier="6" item="4"/>
          <tpl hier="10" item="1"/>
          <tpl hier="30" item="12"/>
          <tpl fld="3" item="12"/>
        </tpls>
      </m>
      <m in="0">
        <tpls c="5">
          <tpl hier="6" item="4"/>
          <tpl hier="10" item="1"/>
          <tpl fld="8" item="1"/>
          <tpl hier="30" item="12"/>
          <tpl fld="3" item="2"/>
        </tpls>
      </m>
      <n v="1" in="0">
        <tpls c="5">
          <tpl hier="6" item="4"/>
          <tpl hier="10" item="1"/>
          <tpl fld="7" item="3"/>
          <tpl hier="30" item="12"/>
          <tpl fld="3" item="2"/>
        </tpls>
      </n>
      <n v="4" in="0">
        <tpls c="5">
          <tpl hier="6" item="4"/>
          <tpl hier="7" item="4294967295"/>
          <tpl hier="10" item="1"/>
          <tpl hier="30" item="12"/>
          <tpl fld="3" item="1"/>
        </tpls>
      </n>
      <n v="1" in="0">
        <tpls c="5">
          <tpl hier="6" item="4"/>
          <tpl fld="6" item="5"/>
          <tpl hier="10" item="1"/>
          <tpl hier="30" item="12"/>
          <tpl fld="3" item="2"/>
        </tpls>
      </n>
      <n v="4" in="0">
        <tpls c="5">
          <tpl hier="6" item="4"/>
          <tpl hier="10" item="1"/>
          <tpl hier="23" item="4294967295"/>
          <tpl hier="30" item="12"/>
          <tpl fld="3" item="1"/>
        </tpls>
      </n>
      <m in="0">
        <tpls c="5">
          <tpl hier="6" item="4"/>
          <tpl hier="10" item="1"/>
          <tpl fld="8" item="3"/>
          <tpl hier="30" item="12"/>
          <tpl fld="3" item="1"/>
        </tpls>
      </m>
      <n v="1" in="0">
        <tpls c="5">
          <tpl hier="6" item="4"/>
          <tpl hier="10" item="1"/>
          <tpl fld="7" item="2"/>
          <tpl hier="30" item="12"/>
          <tpl fld="3" item="2"/>
        </tpls>
      </n>
      <n v="1" in="0">
        <tpls c="5">
          <tpl hier="6" item="4"/>
          <tpl hier="10" item="1"/>
          <tpl fld="7" item="0"/>
          <tpl hier="30" item="12"/>
          <tpl fld="3" item="1"/>
        </tpls>
      </n>
      <m in="1">
        <tpls c="4">
          <tpl hier="6" item="4"/>
          <tpl hier="10" item="1"/>
          <tpl hier="30" item="12"/>
          <tpl fld="3" item="4"/>
        </tpls>
      </m>
      <n v="4" in="0">
        <tpls c="5">
          <tpl hier="4" item="4294967295"/>
          <tpl hier="6" item="4"/>
          <tpl hier="10" item="1"/>
          <tpl hier="30" item="12"/>
          <tpl fld="3" item="2"/>
        </tpls>
      </n>
      <n v="4" in="0">
        <tpls c="5">
          <tpl hier="4" item="4294967295"/>
          <tpl hier="6" item="4"/>
          <tpl hier="10" item="1"/>
          <tpl hier="30" item="12"/>
          <tpl fld="3" item="1"/>
        </tpls>
      </n>
      <n v="1" in="0">
        <tpls c="5">
          <tpl hier="6" item="4"/>
          <tpl hier="10" item="1"/>
          <tpl fld="7" item="3"/>
          <tpl hier="30" item="12"/>
          <tpl fld="3" item="1"/>
        </tpls>
      </n>
      <n v="7800" in="0">
        <tpls c="4">
          <tpl hier="6" item="20"/>
          <tpl hier="10" item="1"/>
          <tpl hier="30" item="12"/>
          <tpl fld="3" item="3"/>
        </tpls>
      </n>
      <n v="3000" in="0">
        <tpls c="4">
          <tpl hier="6" item="20"/>
          <tpl hier="10" item="1"/>
          <tpl hier="30" item="12"/>
          <tpl fld="3" item="5"/>
        </tpls>
      </n>
      <n v="7800" in="0">
        <tpls c="4">
          <tpl hier="6" item="20"/>
          <tpl hier="10" item="1"/>
          <tpl hier="30" item="12"/>
          <tpl fld="3" item="6"/>
        </tpls>
      </n>
      <m in="0">
        <tpls c="4">
          <tpl hier="6" item="20"/>
          <tpl hier="10" item="1"/>
          <tpl hier="30" item="12"/>
          <tpl fld="3" item="7"/>
        </tpls>
      </m>
      <n v="7800" in="0">
        <tpls c="4">
          <tpl hier="6" item="20"/>
          <tpl hier="10" item="1"/>
          <tpl hier="30" item="12"/>
          <tpl fld="3" item="8"/>
        </tpls>
      </n>
      <m in="0">
        <tpls c="4">
          <tpl hier="6" item="20"/>
          <tpl hier="10" item="1"/>
          <tpl hier="30" item="12"/>
          <tpl fld="3" item="9"/>
        </tpls>
      </m>
      <n v="1000" in="0">
        <tpls c="4">
          <tpl hier="6" item="20"/>
          <tpl hier="10" item="1"/>
          <tpl hier="30" item="12"/>
          <tpl fld="3" item="10"/>
        </tpls>
      </n>
      <n v="7800" in="0">
        <tpls c="4">
          <tpl hier="6" item="20"/>
          <tpl hier="10" item="1"/>
          <tpl hier="30" item="12"/>
          <tpl fld="3" item="11"/>
        </tpls>
      </n>
      <n v="7" in="0">
        <tpls c="5">
          <tpl hier="1" item="4294967295"/>
          <tpl hier="6" item="20"/>
          <tpl hier="10" item="1"/>
          <tpl hier="30" item="12"/>
          <tpl fld="3" item="0"/>
        </tpls>
      </n>
      <n v="2" in="0">
        <tpls c="5">
          <tpl fld="2" item="6"/>
          <tpl hier="6" item="20"/>
          <tpl hier="10" item="1"/>
          <tpl hier="30" item="12"/>
          <tpl fld="3" item="2"/>
        </tpls>
      </n>
      <m in="0">
        <tpls c="5">
          <tpl fld="2" item="1"/>
          <tpl hier="6" item="20"/>
          <tpl hier="10" item="1"/>
          <tpl hier="30" item="12"/>
          <tpl fld="3" item="2"/>
        </tpls>
      </m>
      <m in="0">
        <tpls c="5">
          <tpl fld="2" item="4"/>
          <tpl hier="6" item="20"/>
          <tpl hier="10" item="1"/>
          <tpl hier="30" item="12"/>
          <tpl fld="3" item="2"/>
        </tpls>
      </m>
      <n v="1" in="0">
        <tpls c="5">
          <tpl fld="5" item="1"/>
          <tpl hier="6" item="20"/>
          <tpl hier="10" item="1"/>
          <tpl hier="30" item="12"/>
          <tpl fld="3" item="0"/>
        </tpls>
      </n>
      <m in="0">
        <tpls c="5">
          <tpl hier="6" item="20"/>
          <tpl fld="6" item="0"/>
          <tpl hier="10" item="1"/>
          <tpl hier="30" item="12"/>
          <tpl fld="3" item="1"/>
        </tpls>
      </m>
      <m in="0">
        <tpls c="5">
          <tpl fld="2" item="2"/>
          <tpl hier="6" item="20"/>
          <tpl hier="10" item="1"/>
          <tpl hier="30" item="12"/>
          <tpl fld="3" item="1"/>
        </tpls>
      </m>
      <m in="0">
        <tpls c="5">
          <tpl fld="2" item="4"/>
          <tpl hier="6" item="20"/>
          <tpl hier="10" item="1"/>
          <tpl hier="30" item="12"/>
          <tpl fld="3" item="1"/>
        </tpls>
      </m>
      <m in="0">
        <tpls c="5">
          <tpl fld="2" item="3"/>
          <tpl hier="6" item="20"/>
          <tpl hier="10" item="1"/>
          <tpl hier="30" item="12"/>
          <tpl fld="3" item="2"/>
        </tpls>
      </m>
      <n v="6" in="0">
        <tpls c="5">
          <tpl fld="5" item="0"/>
          <tpl hier="6" item="20"/>
          <tpl hier="10" item="1"/>
          <tpl hier="30" item="12"/>
          <tpl fld="3" item="0"/>
        </tpls>
      </n>
      <m in="0">
        <tpls c="5">
          <tpl fld="2" item="1"/>
          <tpl hier="6" item="20"/>
          <tpl hier="10" item="1"/>
          <tpl hier="30" item="12"/>
          <tpl fld="3" item="1"/>
        </tpls>
      </m>
      <n v="1" in="0">
        <tpls c="5">
          <tpl fld="2" item="5"/>
          <tpl hier="6" item="20"/>
          <tpl hier="10" item="1"/>
          <tpl hier="30" item="12"/>
          <tpl fld="3" item="2"/>
        </tpls>
      </n>
      <n v="6" in="0">
        <tpls c="5">
          <tpl hier="6" item="20"/>
          <tpl hier="10" item="1"/>
          <tpl hier="25" item="4294967295"/>
          <tpl hier="30" item="12"/>
          <tpl fld="3" item="2"/>
        </tpls>
      </n>
      <n v="1" in="0">
        <tpls c="5">
          <tpl fld="2" item="5"/>
          <tpl hier="6" item="20"/>
          <tpl hier="10" item="1"/>
          <tpl hier="30" item="12"/>
          <tpl fld="3" item="1"/>
        </tpls>
      </n>
      <m in="0">
        <tpls c="5">
          <tpl hier="6" item="20"/>
          <tpl fld="6" item="1"/>
          <tpl hier="10" item="1"/>
          <tpl hier="30" item="12"/>
          <tpl fld="3" item="1"/>
        </tpls>
      </m>
      <n v="1" in="0">
        <tpls c="5">
          <tpl hier="6" item="20"/>
          <tpl hier="10" item="1"/>
          <tpl hier="25" item="4294967295"/>
          <tpl hier="30" item="12"/>
          <tpl fld="3" item="1"/>
        </tpls>
      </n>
      <m in="0">
        <tpls c="5">
          <tpl hier="6" item="20"/>
          <tpl hier="10" item="1"/>
          <tpl fld="7" item="1"/>
          <tpl hier="30" item="12"/>
          <tpl fld="3" item="1"/>
        </tpls>
      </m>
      <n v="2" in="0">
        <tpls c="5">
          <tpl fld="2" item="2"/>
          <tpl hier="6" item="20"/>
          <tpl hier="10" item="1"/>
          <tpl hier="30" item="12"/>
          <tpl fld="3" item="2"/>
        </tpls>
      </n>
      <n v="2" in="0">
        <tpls c="5">
          <tpl hier="6" item="20"/>
          <tpl fld="6" item="3"/>
          <tpl hier="10" item="1"/>
          <tpl hier="30" item="12"/>
          <tpl fld="3" item="2"/>
        </tpls>
      </n>
      <m in="0">
        <tpls c="5">
          <tpl hier="6" item="20"/>
          <tpl hier="10" item="1"/>
          <tpl fld="7" item="2"/>
          <tpl hier="30" item="12"/>
          <tpl fld="3" item="1"/>
        </tpls>
      </m>
      <m in="0">
        <tpls c="5">
          <tpl hier="6" item="20"/>
          <tpl fld="6" item="2"/>
          <tpl hier="10" item="1"/>
          <tpl hier="30" item="12"/>
          <tpl fld="3" item="2"/>
        </tpls>
      </m>
      <n v="3" in="0">
        <tpls c="5">
          <tpl hier="6" item="20"/>
          <tpl hier="10" item="1"/>
          <tpl fld="7" item="1"/>
          <tpl hier="30" item="12"/>
          <tpl fld="3" item="2"/>
        </tpls>
      </n>
      <m in="0">
        <tpls c="5">
          <tpl fld="2" item="3"/>
          <tpl hier="6" item="20"/>
          <tpl hier="10" item="1"/>
          <tpl hier="30" item="12"/>
          <tpl fld="3" item="1"/>
        </tpls>
      </m>
      <m in="0">
        <tpls c="5">
          <tpl hier="6" item="20"/>
          <tpl fld="6" item="4"/>
          <tpl hier="10" item="1"/>
          <tpl hier="30" item="12"/>
          <tpl fld="3" item="2"/>
        </tpls>
      </m>
      <n v="1" in="0">
        <tpls c="5">
          <tpl hier="6" item="20"/>
          <tpl fld="6" item="0"/>
          <tpl hier="10" item="1"/>
          <tpl hier="30" item="12"/>
          <tpl fld="3" item="2"/>
        </tpls>
      </n>
      <m in="0">
        <tpls c="5">
          <tpl hier="6" item="20"/>
          <tpl fld="6" item="1"/>
          <tpl hier="10" item="1"/>
          <tpl hier="30" item="12"/>
          <tpl fld="3" item="2"/>
        </tpls>
      </m>
      <n v="1" in="0">
        <tpls c="5">
          <tpl hier="6" item="20"/>
          <tpl fld="6" item="6"/>
          <tpl hier="10" item="1"/>
          <tpl hier="30" item="12"/>
          <tpl fld="3" item="2"/>
        </tpls>
      </n>
      <m in="0">
        <tpls c="5">
          <tpl hier="6" item="20"/>
          <tpl fld="6" item="2"/>
          <tpl hier="10" item="1"/>
          <tpl hier="30" item="12"/>
          <tpl fld="3" item="1"/>
        </tpls>
      </m>
      <m in="0">
        <tpls c="5">
          <tpl fld="2" item="6"/>
          <tpl hier="6" item="20"/>
          <tpl hier="10" item="1"/>
          <tpl hier="30" item="12"/>
          <tpl fld="3" item="1"/>
        </tpls>
      </m>
      <n v="1" in="0">
        <tpls c="5">
          <tpl fld="2" item="0"/>
          <tpl hier="6" item="20"/>
          <tpl hier="10" item="1"/>
          <tpl hier="30" item="12"/>
          <tpl fld="3" item="2"/>
        </tpls>
      </n>
      <m in="0">
        <tpls c="5">
          <tpl fld="2" item="0"/>
          <tpl hier="6" item="20"/>
          <tpl hier="10" item="1"/>
          <tpl hier="30" item="12"/>
          <tpl fld="3" item="1"/>
        </tpls>
      </m>
      <n v="1" in="0">
        <tpls c="5">
          <tpl hier="6" item="20"/>
          <tpl fld="6" item="6"/>
          <tpl hier="10" item="1"/>
          <tpl hier="30" item="12"/>
          <tpl fld="3" item="1"/>
        </tpls>
      </n>
      <n v="6" in="0">
        <tpls c="5">
          <tpl hier="6" item="20"/>
          <tpl hier="10" item="1"/>
          <tpl fld="8" item="0"/>
          <tpl hier="30" item="12"/>
          <tpl fld="3" item="2"/>
        </tpls>
      </n>
      <n v="1" in="0">
        <tpls c="5">
          <tpl hier="6" item="20"/>
          <tpl hier="10" item="1"/>
          <tpl fld="8" item="0"/>
          <tpl hier="30" item="12"/>
          <tpl fld="3" item="1"/>
        </tpls>
      </n>
      <m in="0">
        <tpls c="5">
          <tpl hier="6" item="20"/>
          <tpl hier="10" item="1"/>
          <tpl fld="8" item="3"/>
          <tpl hier="30" item="12"/>
          <tpl fld="3" item="2"/>
        </tpls>
      </m>
      <n v="1" in="0">
        <tpls c="5">
          <tpl hier="6" item="20"/>
          <tpl hier="10" item="1"/>
          <tpl fld="7" item="0"/>
          <tpl hier="30" item="12"/>
          <tpl fld="3" item="2"/>
        </tpls>
      </n>
      <m in="0">
        <tpls c="5">
          <tpl hier="6" item="20"/>
          <tpl fld="6" item="3"/>
          <tpl hier="10" item="1"/>
          <tpl hier="30" item="12"/>
          <tpl fld="3" item="1"/>
        </tpls>
      </m>
      <n v="6" in="0">
        <tpls c="5">
          <tpl hier="6" item="20"/>
          <tpl hier="10" item="1"/>
          <tpl hier="23" item="4294967295"/>
          <tpl hier="30" item="12"/>
          <tpl fld="3" item="2"/>
        </tpls>
      </n>
      <m in="0">
        <tpls c="5">
          <tpl hier="6" item="20"/>
          <tpl fld="6" item="5"/>
          <tpl hier="10" item="1"/>
          <tpl hier="30" item="12"/>
          <tpl fld="3" item="1"/>
        </tpls>
      </m>
      <m in="0">
        <tpls c="5">
          <tpl hier="6" item="20"/>
          <tpl hier="10" item="1"/>
          <tpl fld="8" item="1"/>
          <tpl hier="30" item="12"/>
          <tpl fld="3" item="1"/>
        </tpls>
      </m>
      <m in="0">
        <tpls c="5">
          <tpl hier="6" item="20"/>
          <tpl hier="10" item="1"/>
          <tpl fld="8" item="2"/>
          <tpl hier="30" item="12"/>
          <tpl fld="3" item="2"/>
        </tpls>
      </m>
      <m in="0">
        <tpls c="5">
          <tpl hier="6" item="20"/>
          <tpl hier="10" item="1"/>
          <tpl fld="8" item="2"/>
          <tpl hier="30" item="12"/>
          <tpl fld="3" item="1"/>
        </tpls>
      </m>
      <m in="0">
        <tpls c="5">
          <tpl hier="6" item="20"/>
          <tpl fld="6" item="4"/>
          <tpl hier="10" item="1"/>
          <tpl hier="30" item="12"/>
          <tpl fld="3" item="1"/>
        </tpls>
      </m>
      <n v="6" in="0">
        <tpls c="5">
          <tpl hier="6" item="20"/>
          <tpl hier="7" item="4294967295"/>
          <tpl hier="10" item="1"/>
          <tpl hier="30" item="12"/>
          <tpl fld="3" item="2"/>
        </tpls>
      </n>
      <n v="1" in="0">
        <tpls c="4">
          <tpl hier="6" item="20"/>
          <tpl hier="10" item="1"/>
          <tpl hier="30" item="12"/>
          <tpl fld="3" item="12"/>
        </tpls>
      </n>
      <m in="0">
        <tpls c="5">
          <tpl hier="6" item="20"/>
          <tpl hier="10" item="1"/>
          <tpl fld="8" item="1"/>
          <tpl hier="30" item="12"/>
          <tpl fld="3" item="2"/>
        </tpls>
      </m>
      <m in="0">
        <tpls c="5">
          <tpl hier="6" item="20"/>
          <tpl hier="10" item="1"/>
          <tpl fld="7" item="3"/>
          <tpl hier="30" item="12"/>
          <tpl fld="3" item="2"/>
        </tpls>
      </m>
      <n v="1" in="0">
        <tpls c="5">
          <tpl hier="6" item="20"/>
          <tpl hier="7" item="4294967295"/>
          <tpl hier="10" item="1"/>
          <tpl hier="30" item="12"/>
          <tpl fld="3" item="1"/>
        </tpls>
      </n>
      <n v="2" in="0">
        <tpls c="5">
          <tpl hier="6" item="20"/>
          <tpl fld="6" item="5"/>
          <tpl hier="10" item="1"/>
          <tpl hier="30" item="12"/>
          <tpl fld="3" item="2"/>
        </tpls>
      </n>
      <n v="1" in="0">
        <tpls c="5">
          <tpl hier="6" item="20"/>
          <tpl hier="10" item="1"/>
          <tpl hier="23" item="4294967295"/>
          <tpl hier="30" item="12"/>
          <tpl fld="3" item="1"/>
        </tpls>
      </n>
      <m in="0">
        <tpls c="5">
          <tpl hier="6" item="20"/>
          <tpl hier="10" item="1"/>
          <tpl fld="8" item="3"/>
          <tpl hier="30" item="12"/>
          <tpl fld="3" item="1"/>
        </tpls>
      </m>
      <n v="2" in="0">
        <tpls c="5">
          <tpl hier="6" item="20"/>
          <tpl hier="10" item="1"/>
          <tpl fld="7" item="2"/>
          <tpl hier="30" item="12"/>
          <tpl fld="3" item="2"/>
        </tpls>
      </n>
      <n v="1" in="0">
        <tpls c="5">
          <tpl hier="6" item="20"/>
          <tpl hier="10" item="1"/>
          <tpl fld="7" item="0"/>
          <tpl hier="30" item="12"/>
          <tpl fld="3" item="1"/>
        </tpls>
      </n>
      <n v="0.14285714285714285" in="1">
        <tpls c="4">
          <tpl hier="6" item="20"/>
          <tpl hier="10" item="1"/>
          <tpl hier="30" item="12"/>
          <tpl fld="3" item="4"/>
        </tpls>
      </n>
      <n v="6" in="0">
        <tpls c="5">
          <tpl hier="4" item="4294967295"/>
          <tpl hier="6" item="20"/>
          <tpl hier="10" item="1"/>
          <tpl hier="30" item="12"/>
          <tpl fld="3" item="2"/>
        </tpls>
      </n>
      <n v="1" in="0">
        <tpls c="5">
          <tpl hier="4" item="4294967295"/>
          <tpl hier="6" item="20"/>
          <tpl hier="10" item="1"/>
          <tpl hier="30" item="12"/>
          <tpl fld="3" item="1"/>
        </tpls>
      </n>
      <m in="0">
        <tpls c="5">
          <tpl hier="6" item="20"/>
          <tpl hier="10" item="1"/>
          <tpl fld="7" item="3"/>
          <tpl hier="30" item="12"/>
          <tpl fld="3" item="1"/>
        </tpls>
      </m>
      <n v="4200" in="0">
        <tpls c="4">
          <tpl hier="6" item="19"/>
          <tpl hier="10" item="1"/>
          <tpl hier="30" item="12"/>
          <tpl fld="3" item="3"/>
        </tpls>
      </n>
      <n v="1000" in="0">
        <tpls c="4">
          <tpl hier="6" item="19"/>
          <tpl hier="10" item="1"/>
          <tpl hier="30" item="12"/>
          <tpl fld="3" item="5"/>
        </tpls>
      </n>
      <n v="4200" in="0">
        <tpls c="4">
          <tpl hier="6" item="19"/>
          <tpl hier="10" item="1"/>
          <tpl hier="30" item="12"/>
          <tpl fld="3" item="6"/>
        </tpls>
      </n>
      <n v="1" in="0">
        <tpls c="4">
          <tpl hier="6" item="19"/>
          <tpl hier="10" item="1"/>
          <tpl hier="30" item="12"/>
          <tpl fld="3" item="7"/>
        </tpls>
      </n>
      <n v="4200" in="0">
        <tpls c="4">
          <tpl hier="6" item="19"/>
          <tpl hier="10" item="1"/>
          <tpl hier="30" item="12"/>
          <tpl fld="3" item="8"/>
        </tpls>
      </n>
      <m in="0">
        <tpls c="4">
          <tpl hier="6" item="19"/>
          <tpl hier="10" item="1"/>
          <tpl hier="30" item="12"/>
          <tpl fld="3" item="9"/>
        </tpls>
      </m>
      <n v="500" in="0">
        <tpls c="4">
          <tpl hier="6" item="19"/>
          <tpl hier="10" item="1"/>
          <tpl hier="30" item="12"/>
          <tpl fld="3" item="10"/>
        </tpls>
      </n>
      <n v="4200" in="0">
        <tpls c="4">
          <tpl hier="6" item="19"/>
          <tpl hier="10" item="1"/>
          <tpl hier="30" item="12"/>
          <tpl fld="3" item="11"/>
        </tpls>
      </n>
      <n v="5" in="0">
        <tpls c="5">
          <tpl hier="1" item="4294967295"/>
          <tpl hier="6" item="19"/>
          <tpl hier="10" item="1"/>
          <tpl hier="30" item="12"/>
          <tpl fld="3" item="0"/>
        </tpls>
      </n>
      <n v="2" in="0">
        <tpls c="5">
          <tpl fld="2" item="6"/>
          <tpl hier="6" item="19"/>
          <tpl hier="10" item="1"/>
          <tpl hier="30" item="12"/>
          <tpl fld="3" item="2"/>
        </tpls>
      </n>
      <m in="0">
        <tpls c="5">
          <tpl fld="2" item="1"/>
          <tpl hier="6" item="19"/>
          <tpl hier="10" item="1"/>
          <tpl hier="30" item="12"/>
          <tpl fld="3" item="2"/>
        </tpls>
      </m>
      <m in="0">
        <tpls c="5">
          <tpl fld="2" item="4"/>
          <tpl hier="6" item="19"/>
          <tpl hier="10" item="1"/>
          <tpl hier="30" item="12"/>
          <tpl fld="3" item="2"/>
        </tpls>
      </m>
      <m in="0">
        <tpls c="5">
          <tpl fld="5" item="1"/>
          <tpl hier="6" item="19"/>
          <tpl hier="10" item="1"/>
          <tpl hier="30" item="12"/>
          <tpl fld="3" item="0"/>
        </tpls>
      </m>
      <m in="0">
        <tpls c="5">
          <tpl hier="6" item="19"/>
          <tpl fld="6" item="0"/>
          <tpl hier="10" item="1"/>
          <tpl hier="30" item="12"/>
          <tpl fld="3" item="1"/>
        </tpls>
      </m>
      <m in="0">
        <tpls c="5">
          <tpl fld="2" item="2"/>
          <tpl hier="6" item="19"/>
          <tpl hier="10" item="1"/>
          <tpl hier="30" item="12"/>
          <tpl fld="3" item="1"/>
        </tpls>
      </m>
      <m in="0">
        <tpls c="5">
          <tpl fld="2" item="4"/>
          <tpl hier="6" item="19"/>
          <tpl hier="10" item="1"/>
          <tpl hier="30" item="12"/>
          <tpl fld="3" item="1"/>
        </tpls>
      </m>
      <n v="1" in="0">
        <tpls c="5">
          <tpl fld="2" item="3"/>
          <tpl hier="6" item="19"/>
          <tpl hier="10" item="1"/>
          <tpl hier="30" item="12"/>
          <tpl fld="3" item="2"/>
        </tpls>
      </n>
      <n v="5" in="0">
        <tpls c="5">
          <tpl fld="5" item="0"/>
          <tpl hier="6" item="19"/>
          <tpl hier="10" item="1"/>
          <tpl hier="30" item="12"/>
          <tpl fld="3" item="0"/>
        </tpls>
      </n>
      <m in="0">
        <tpls c="5">
          <tpl fld="2" item="1"/>
          <tpl hier="6" item="19"/>
          <tpl hier="10" item="1"/>
          <tpl hier="30" item="12"/>
          <tpl fld="3" item="1"/>
        </tpls>
      </m>
      <m in="0">
        <tpls c="5">
          <tpl fld="2" item="5"/>
          <tpl hier="6" item="19"/>
          <tpl hier="10" item="1"/>
          <tpl hier="30" item="12"/>
          <tpl fld="3" item="2"/>
        </tpls>
      </m>
      <n v="5" in="0">
        <tpls c="5">
          <tpl hier="6" item="19"/>
          <tpl hier="10" item="1"/>
          <tpl hier="25" item="4294967295"/>
          <tpl hier="30" item="12"/>
          <tpl fld="3" item="2"/>
        </tpls>
      </n>
      <m in="0">
        <tpls c="5">
          <tpl fld="2" item="5"/>
          <tpl hier="6" item="19"/>
          <tpl hier="10" item="1"/>
          <tpl hier="30" item="12"/>
          <tpl fld="3" item="1"/>
        </tpls>
      </m>
      <m in="0">
        <tpls c="5">
          <tpl hier="6" item="19"/>
          <tpl fld="6" item="1"/>
          <tpl hier="10" item="1"/>
          <tpl hier="30" item="12"/>
          <tpl fld="3" item="1"/>
        </tpls>
      </m>
      <m in="0">
        <tpls c="5">
          <tpl hier="6" item="19"/>
          <tpl hier="10" item="1"/>
          <tpl hier="25" item="4294967295"/>
          <tpl hier="30" item="12"/>
          <tpl fld="3" item="1"/>
        </tpls>
      </m>
      <m in="0">
        <tpls c="5">
          <tpl hier="6" item="19"/>
          <tpl hier="10" item="1"/>
          <tpl fld="7" item="1"/>
          <tpl hier="30" item="12"/>
          <tpl fld="3" item="1"/>
        </tpls>
      </m>
      <m in="0">
        <tpls c="5">
          <tpl fld="2" item="2"/>
          <tpl hier="6" item="19"/>
          <tpl hier="10" item="1"/>
          <tpl hier="30" item="12"/>
          <tpl fld="3" item="2"/>
        </tpls>
      </m>
      <m in="0">
        <tpls c="5">
          <tpl hier="6" item="19"/>
          <tpl fld="6" item="3"/>
          <tpl hier="10" item="1"/>
          <tpl hier="30" item="12"/>
          <tpl fld="3" item="2"/>
        </tpls>
      </m>
      <m in="0">
        <tpls c="5">
          <tpl hier="6" item="19"/>
          <tpl hier="10" item="1"/>
          <tpl fld="7" item="2"/>
          <tpl hier="30" item="12"/>
          <tpl fld="3" item="1"/>
        </tpls>
      </m>
      <m in="0">
        <tpls c="5">
          <tpl hier="6" item="19"/>
          <tpl fld="6" item="2"/>
          <tpl hier="10" item="1"/>
          <tpl hier="30" item="12"/>
          <tpl fld="3" item="2"/>
        </tpls>
      </m>
      <n v="1" in="0">
        <tpls c="5">
          <tpl hier="6" item="19"/>
          <tpl hier="10" item="1"/>
          <tpl fld="7" item="1"/>
          <tpl hier="30" item="12"/>
          <tpl fld="3" item="2"/>
        </tpls>
      </n>
      <m in="0">
        <tpls c="5">
          <tpl fld="2" item="3"/>
          <tpl hier="6" item="19"/>
          <tpl hier="10" item="1"/>
          <tpl hier="30" item="12"/>
          <tpl fld="3" item="1"/>
        </tpls>
      </m>
      <n v="1" in="0">
        <tpls c="5">
          <tpl hier="6" item="19"/>
          <tpl fld="6" item="4"/>
          <tpl hier="10" item="1"/>
          <tpl hier="30" item="12"/>
          <tpl fld="3" item="2"/>
        </tpls>
      </n>
      <n v="2" in="0">
        <tpls c="5">
          <tpl hier="6" item="19"/>
          <tpl fld="6" item="0"/>
          <tpl hier="10" item="1"/>
          <tpl hier="30" item="12"/>
          <tpl fld="3" item="2"/>
        </tpls>
      </n>
      <m in="0">
        <tpls c="5">
          <tpl hier="6" item="19"/>
          <tpl fld="6" item="1"/>
          <tpl hier="10" item="1"/>
          <tpl hier="30" item="12"/>
          <tpl fld="3" item="2"/>
        </tpls>
      </m>
      <m in="0">
        <tpls c="5">
          <tpl hier="6" item="19"/>
          <tpl fld="6" item="6"/>
          <tpl hier="10" item="1"/>
          <tpl hier="30" item="12"/>
          <tpl fld="3" item="2"/>
        </tpls>
      </m>
      <m in="0">
        <tpls c="5">
          <tpl hier="6" item="19"/>
          <tpl fld="6" item="2"/>
          <tpl hier="10" item="1"/>
          <tpl hier="30" item="12"/>
          <tpl fld="3" item="1"/>
        </tpls>
      </m>
      <m in="0">
        <tpls c="5">
          <tpl fld="2" item="6"/>
          <tpl hier="6" item="19"/>
          <tpl hier="10" item="1"/>
          <tpl hier="30" item="12"/>
          <tpl fld="3" item="1"/>
        </tpls>
      </m>
      <n v="2" in="0">
        <tpls c="5">
          <tpl fld="2" item="0"/>
          <tpl hier="6" item="19"/>
          <tpl hier="10" item="1"/>
          <tpl hier="30" item="12"/>
          <tpl fld="3" item="2"/>
        </tpls>
      </n>
      <m in="0">
        <tpls c="5">
          <tpl fld="2" item="0"/>
          <tpl hier="6" item="19"/>
          <tpl hier="10" item="1"/>
          <tpl hier="30" item="12"/>
          <tpl fld="3" item="1"/>
        </tpls>
      </m>
      <m in="0">
        <tpls c="5">
          <tpl hier="6" item="19"/>
          <tpl fld="6" item="6"/>
          <tpl hier="10" item="1"/>
          <tpl hier="30" item="12"/>
          <tpl fld="3" item="1"/>
        </tpls>
      </m>
      <n v="5" in="0">
        <tpls c="5">
          <tpl hier="6" item="19"/>
          <tpl hier="10" item="1"/>
          <tpl fld="8" item="0"/>
          <tpl hier="30" item="12"/>
          <tpl fld="3" item="2"/>
        </tpls>
      </n>
      <m in="0">
        <tpls c="5">
          <tpl hier="6" item="19"/>
          <tpl hier="10" item="1"/>
          <tpl fld="8" item="0"/>
          <tpl hier="30" item="12"/>
          <tpl fld="3" item="1"/>
        </tpls>
      </m>
      <m in="0">
        <tpls c="5">
          <tpl hier="6" item="19"/>
          <tpl hier="10" item="1"/>
          <tpl fld="8" item="3"/>
          <tpl hier="30" item="12"/>
          <tpl fld="3" item="2"/>
        </tpls>
      </m>
      <n v="1" in="0">
        <tpls c="5">
          <tpl hier="6" item="19"/>
          <tpl hier="10" item="1"/>
          <tpl fld="7" item="0"/>
          <tpl hier="30" item="12"/>
          <tpl fld="3" item="2"/>
        </tpls>
      </n>
      <m in="0">
        <tpls c="5">
          <tpl hier="6" item="19"/>
          <tpl fld="6" item="3"/>
          <tpl hier="10" item="1"/>
          <tpl hier="30" item="12"/>
          <tpl fld="3" item="1"/>
        </tpls>
      </m>
      <n v="5" in="0">
        <tpls c="5">
          <tpl hier="6" item="19"/>
          <tpl hier="10" item="1"/>
          <tpl hier="23" item="4294967295"/>
          <tpl hier="30" item="12"/>
          <tpl fld="3" item="2"/>
        </tpls>
      </n>
      <m in="0">
        <tpls c="5">
          <tpl hier="6" item="19"/>
          <tpl fld="6" item="5"/>
          <tpl hier="10" item="1"/>
          <tpl hier="30" item="12"/>
          <tpl fld="3" item="1"/>
        </tpls>
      </m>
      <m in="0">
        <tpls c="5">
          <tpl hier="6" item="19"/>
          <tpl hier="10" item="1"/>
          <tpl fld="8" item="1"/>
          <tpl hier="30" item="12"/>
          <tpl fld="3" item="1"/>
        </tpls>
      </m>
      <m in="0">
        <tpls c="5">
          <tpl hier="6" item="19"/>
          <tpl hier="10" item="1"/>
          <tpl fld="8" item="2"/>
          <tpl hier="30" item="12"/>
          <tpl fld="3" item="2"/>
        </tpls>
      </m>
      <m in="0">
        <tpls c="5">
          <tpl hier="6" item="19"/>
          <tpl hier="10" item="1"/>
          <tpl fld="8" item="2"/>
          <tpl hier="30" item="12"/>
          <tpl fld="3" item="1"/>
        </tpls>
      </m>
      <m in="0">
        <tpls c="5">
          <tpl hier="6" item="19"/>
          <tpl fld="6" item="4"/>
          <tpl hier="10" item="1"/>
          <tpl hier="30" item="12"/>
          <tpl fld="3" item="1"/>
        </tpls>
      </m>
      <n v="5" in="0">
        <tpls c="5">
          <tpl hier="6" item="19"/>
          <tpl hier="7" item="4294967295"/>
          <tpl hier="10" item="1"/>
          <tpl hier="30" item="12"/>
          <tpl fld="3" item="2"/>
        </tpls>
      </n>
      <m in="0">
        <tpls c="4">
          <tpl hier="6" item="19"/>
          <tpl hier="10" item="1"/>
          <tpl hier="30" item="12"/>
          <tpl fld="3" item="12"/>
        </tpls>
      </m>
      <m in="0">
        <tpls c="5">
          <tpl hier="6" item="19"/>
          <tpl hier="10" item="1"/>
          <tpl fld="8" item="1"/>
          <tpl hier="30" item="12"/>
          <tpl fld="3" item="2"/>
        </tpls>
      </m>
      <n v="2" in="0">
        <tpls c="5">
          <tpl hier="6" item="19"/>
          <tpl hier="10" item="1"/>
          <tpl fld="7" item="3"/>
          <tpl hier="30" item="12"/>
          <tpl fld="3" item="2"/>
        </tpls>
      </n>
      <m in="0">
        <tpls c="5">
          <tpl hier="6" item="19"/>
          <tpl hier="7" item="4294967295"/>
          <tpl hier="10" item="1"/>
          <tpl hier="30" item="12"/>
          <tpl fld="3" item="1"/>
        </tpls>
      </m>
      <n v="2" in="0">
        <tpls c="5">
          <tpl hier="6" item="19"/>
          <tpl fld="6" item="5"/>
          <tpl hier="10" item="1"/>
          <tpl hier="30" item="12"/>
          <tpl fld="3" item="2"/>
        </tpls>
      </n>
      <m in="0">
        <tpls c="5">
          <tpl hier="6" item="19"/>
          <tpl hier="10" item="1"/>
          <tpl hier="23" item="4294967295"/>
          <tpl hier="30" item="12"/>
          <tpl fld="3" item="1"/>
        </tpls>
      </m>
      <m in="0">
        <tpls c="5">
          <tpl hier="6" item="19"/>
          <tpl hier="10" item="1"/>
          <tpl fld="8" item="3"/>
          <tpl hier="30" item="12"/>
          <tpl fld="3" item="1"/>
        </tpls>
      </m>
      <n v="1" in="0">
        <tpls c="5">
          <tpl hier="6" item="19"/>
          <tpl hier="10" item="1"/>
          <tpl fld="7" item="2"/>
          <tpl hier="30" item="12"/>
          <tpl fld="3" item="2"/>
        </tpls>
      </n>
      <m in="0">
        <tpls c="5">
          <tpl hier="6" item="19"/>
          <tpl hier="10" item="1"/>
          <tpl fld="7" item="0"/>
          <tpl hier="30" item="12"/>
          <tpl fld="3" item="1"/>
        </tpls>
      </m>
      <m in="1">
        <tpls c="4">
          <tpl hier="6" item="19"/>
          <tpl hier="10" item="1"/>
          <tpl hier="30" item="12"/>
          <tpl fld="3" item="4"/>
        </tpls>
      </m>
      <n v="5" in="0">
        <tpls c="5">
          <tpl hier="4" item="4294967295"/>
          <tpl hier="6" item="19"/>
          <tpl hier="10" item="1"/>
          <tpl hier="30" item="12"/>
          <tpl fld="3" item="2"/>
        </tpls>
      </n>
      <m in="0">
        <tpls c="5">
          <tpl hier="4" item="4294967295"/>
          <tpl hier="6" item="19"/>
          <tpl hier="10" item="1"/>
          <tpl hier="30" item="12"/>
          <tpl fld="3" item="1"/>
        </tpls>
      </m>
      <m in="0">
        <tpls c="5">
          <tpl hier="6" item="19"/>
          <tpl hier="10" item="1"/>
          <tpl fld="7" item="3"/>
          <tpl hier="30" item="12"/>
          <tpl fld="3" item="1"/>
        </tpls>
      </m>
      <n v="8600" in="0">
        <tpls c="4">
          <tpl hier="6" item="21"/>
          <tpl hier="10" item="1"/>
          <tpl hier="30" item="12"/>
          <tpl fld="3" item="3"/>
        </tpls>
      </n>
      <n v="3000" in="0">
        <tpls c="4">
          <tpl hier="6" item="21"/>
          <tpl hier="10" item="1"/>
          <tpl hier="30" item="12"/>
          <tpl fld="3" item="5"/>
        </tpls>
      </n>
      <n v="8600" in="0">
        <tpls c="4">
          <tpl hier="6" item="21"/>
          <tpl hier="10" item="1"/>
          <tpl hier="30" item="12"/>
          <tpl fld="3" item="6"/>
        </tpls>
      </n>
      <m in="0">
        <tpls c="4">
          <tpl hier="6" item="21"/>
          <tpl hier="10" item="1"/>
          <tpl hier="30" item="12"/>
          <tpl fld="3" item="7"/>
        </tpls>
      </m>
      <n v="8600" in="0">
        <tpls c="4">
          <tpl hier="6" item="21"/>
          <tpl hier="10" item="1"/>
          <tpl hier="30" item="12"/>
          <tpl fld="3" item="8"/>
        </tpls>
      </n>
      <m in="0">
        <tpls c="4">
          <tpl hier="6" item="21"/>
          <tpl hier="10" item="1"/>
          <tpl hier="30" item="12"/>
          <tpl fld="3" item="9"/>
        </tpls>
      </m>
      <n v="500" in="0">
        <tpls c="4">
          <tpl hier="6" item="21"/>
          <tpl hier="10" item="1"/>
          <tpl hier="30" item="12"/>
          <tpl fld="3" item="10"/>
        </tpls>
      </n>
      <n v="8600" in="0">
        <tpls c="4">
          <tpl hier="6" item="21"/>
          <tpl hier="10" item="1"/>
          <tpl hier="30" item="12"/>
          <tpl fld="3" item="11"/>
        </tpls>
      </n>
      <n v="10" in="0">
        <tpls c="5">
          <tpl hier="1" item="4294967295"/>
          <tpl hier="6" item="21"/>
          <tpl hier="10" item="1"/>
          <tpl hier="30" item="12"/>
          <tpl fld="3" item="0"/>
        </tpls>
      </n>
      <n v="2" in="0">
        <tpls c="5">
          <tpl fld="2" item="6"/>
          <tpl hier="6" item="21"/>
          <tpl hier="10" item="1"/>
          <tpl hier="30" item="12"/>
          <tpl fld="3" item="2"/>
        </tpls>
      </n>
      <m in="0">
        <tpls c="5">
          <tpl fld="2" item="1"/>
          <tpl hier="6" item="21"/>
          <tpl hier="10" item="1"/>
          <tpl hier="30" item="12"/>
          <tpl fld="3" item="2"/>
        </tpls>
      </m>
      <m in="0">
        <tpls c="5">
          <tpl fld="2" item="4"/>
          <tpl hier="6" item="21"/>
          <tpl hier="10" item="1"/>
          <tpl hier="30" item="12"/>
          <tpl fld="3" item="2"/>
        </tpls>
      </m>
      <n v="3" in="0">
        <tpls c="5">
          <tpl fld="5" item="1"/>
          <tpl hier="6" item="21"/>
          <tpl hier="10" item="1"/>
          <tpl hier="30" item="12"/>
          <tpl fld="3" item="0"/>
        </tpls>
      </n>
      <n v="1" in="0">
        <tpls c="5">
          <tpl hier="6" item="21"/>
          <tpl fld="6" item="0"/>
          <tpl hier="10" item="1"/>
          <tpl hier="30" item="12"/>
          <tpl fld="3" item="1"/>
        </tpls>
      </n>
      <m in="0">
        <tpls c="5">
          <tpl fld="2" item="2"/>
          <tpl hier="6" item="21"/>
          <tpl hier="10" item="1"/>
          <tpl hier="30" item="12"/>
          <tpl fld="3" item="1"/>
        </tpls>
      </m>
      <n v="1" in="0">
        <tpls c="5">
          <tpl fld="2" item="4"/>
          <tpl hier="6" item="21"/>
          <tpl hier="10" item="1"/>
          <tpl hier="30" item="12"/>
          <tpl fld="3" item="1"/>
        </tpls>
      </n>
      <n v="1" in="0">
        <tpls c="5">
          <tpl fld="2" item="3"/>
          <tpl hier="6" item="21"/>
          <tpl hier="10" item="1"/>
          <tpl hier="30" item="12"/>
          <tpl fld="3" item="2"/>
        </tpls>
      </n>
      <n v="7" in="0">
        <tpls c="5">
          <tpl fld="5" item="0"/>
          <tpl hier="6" item="21"/>
          <tpl hier="10" item="1"/>
          <tpl hier="30" item="12"/>
          <tpl fld="3" item="0"/>
        </tpls>
      </n>
      <n v="1" in="0">
        <tpls c="5">
          <tpl fld="2" item="1"/>
          <tpl hier="6" item="21"/>
          <tpl hier="10" item="1"/>
          <tpl hier="30" item="12"/>
          <tpl fld="3" item="1"/>
        </tpls>
      </n>
      <n v="1" in="0">
        <tpls c="5">
          <tpl fld="2" item="5"/>
          <tpl hier="6" item="21"/>
          <tpl hier="10" item="1"/>
          <tpl hier="30" item="12"/>
          <tpl fld="3" item="2"/>
        </tpls>
      </n>
      <n v="7" in="0">
        <tpls c="5">
          <tpl hier="6" item="21"/>
          <tpl hier="10" item="1"/>
          <tpl hier="25" item="4294967295"/>
          <tpl hier="30" item="12"/>
          <tpl fld="3" item="2"/>
        </tpls>
      </n>
      <m in="0">
        <tpls c="5">
          <tpl fld="2" item="5"/>
          <tpl hier="6" item="21"/>
          <tpl hier="10" item="1"/>
          <tpl hier="30" item="12"/>
          <tpl fld="3" item="1"/>
        </tpls>
      </m>
      <n v="1" in="0">
        <tpls c="5">
          <tpl hier="6" item="21"/>
          <tpl fld="6" item="1"/>
          <tpl hier="10" item="1"/>
          <tpl hier="30" item="12"/>
          <tpl fld="3" item="1"/>
        </tpls>
      </n>
      <n v="3" in="0">
        <tpls c="5">
          <tpl hier="6" item="21"/>
          <tpl hier="10" item="1"/>
          <tpl hier="25" item="4294967295"/>
          <tpl hier="30" item="12"/>
          <tpl fld="3" item="1"/>
        </tpls>
      </n>
      <n v="1" in="0">
        <tpls c="5">
          <tpl hier="6" item="21"/>
          <tpl hier="10" item="1"/>
          <tpl fld="7" item="1"/>
          <tpl hier="30" item="12"/>
          <tpl fld="3" item="1"/>
        </tpls>
      </n>
      <n v="2" in="0">
        <tpls c="5">
          <tpl fld="2" item="2"/>
          <tpl hier="6" item="21"/>
          <tpl hier="10" item="1"/>
          <tpl hier="30" item="12"/>
          <tpl fld="3" item="2"/>
        </tpls>
      </n>
      <n v="2" in="0">
        <tpls c="5">
          <tpl hier="6" item="21"/>
          <tpl fld="6" item="3"/>
          <tpl hier="10" item="1"/>
          <tpl hier="30" item="12"/>
          <tpl fld="3" item="2"/>
        </tpls>
      </n>
      <n v="1" in="0">
        <tpls c="5">
          <tpl hier="6" item="21"/>
          <tpl hier="10" item="1"/>
          <tpl fld="7" item="2"/>
          <tpl hier="30" item="12"/>
          <tpl fld="3" item="1"/>
        </tpls>
      </n>
      <m in="0">
        <tpls c="5">
          <tpl hier="6" item="21"/>
          <tpl fld="6" item="2"/>
          <tpl hier="10" item="1"/>
          <tpl hier="30" item="12"/>
          <tpl fld="3" item="2"/>
        </tpls>
      </m>
      <n v="1" in="0">
        <tpls c="5">
          <tpl hier="6" item="21"/>
          <tpl hier="10" item="1"/>
          <tpl fld="7" item="1"/>
          <tpl hier="30" item="12"/>
          <tpl fld="3" item="2"/>
        </tpls>
      </n>
      <m in="0">
        <tpls c="5">
          <tpl fld="2" item="3"/>
          <tpl hier="6" item="21"/>
          <tpl hier="10" item="1"/>
          <tpl hier="30" item="12"/>
          <tpl fld="3" item="1"/>
        </tpls>
      </m>
      <n v="1" in="0">
        <tpls c="5">
          <tpl hier="6" item="21"/>
          <tpl fld="6" item="4"/>
          <tpl hier="10" item="1"/>
          <tpl hier="30" item="12"/>
          <tpl fld="3" item="2"/>
        </tpls>
      </n>
      <n v="1" in="0">
        <tpls c="5">
          <tpl hier="6" item="21"/>
          <tpl fld="6" item="0"/>
          <tpl hier="10" item="1"/>
          <tpl hier="30" item="12"/>
          <tpl fld="3" item="2"/>
        </tpls>
      </n>
      <m in="0">
        <tpls c="5">
          <tpl hier="6" item="21"/>
          <tpl fld="6" item="1"/>
          <tpl hier="10" item="1"/>
          <tpl hier="30" item="12"/>
          <tpl fld="3" item="2"/>
        </tpls>
      </m>
      <n v="1" in="0">
        <tpls c="5">
          <tpl hier="6" item="21"/>
          <tpl fld="6" item="6"/>
          <tpl hier="10" item="1"/>
          <tpl hier="30" item="12"/>
          <tpl fld="3" item="2"/>
        </tpls>
      </n>
      <n v="1" in="0">
        <tpls c="5">
          <tpl hier="6" item="21"/>
          <tpl fld="6" item="2"/>
          <tpl hier="10" item="1"/>
          <tpl hier="30" item="12"/>
          <tpl fld="3" item="1"/>
        </tpls>
      </n>
      <m in="0">
        <tpls c="5">
          <tpl fld="2" item="6"/>
          <tpl hier="6" item="21"/>
          <tpl hier="10" item="1"/>
          <tpl hier="30" item="12"/>
          <tpl fld="3" item="1"/>
        </tpls>
      </m>
      <n v="1" in="0">
        <tpls c="5">
          <tpl fld="2" item="0"/>
          <tpl hier="6" item="21"/>
          <tpl hier="10" item="1"/>
          <tpl hier="30" item="12"/>
          <tpl fld="3" item="2"/>
        </tpls>
      </n>
      <n v="1" in="0">
        <tpls c="5">
          <tpl fld="2" item="0"/>
          <tpl hier="6" item="21"/>
          <tpl hier="10" item="1"/>
          <tpl hier="30" item="12"/>
          <tpl fld="3" item="1"/>
        </tpls>
      </n>
      <m in="0">
        <tpls c="5">
          <tpl hier="6" item="21"/>
          <tpl fld="6" item="6"/>
          <tpl hier="10" item="1"/>
          <tpl hier="30" item="12"/>
          <tpl fld="3" item="1"/>
        </tpls>
      </m>
      <n v="7" in="0">
        <tpls c="5">
          <tpl hier="6" item="21"/>
          <tpl hier="10" item="1"/>
          <tpl fld="8" item="0"/>
          <tpl hier="30" item="12"/>
          <tpl fld="3" item="2"/>
        </tpls>
      </n>
      <n v="3" in="0">
        <tpls c="5">
          <tpl hier="6" item="21"/>
          <tpl hier="10" item="1"/>
          <tpl fld="8" item="0"/>
          <tpl hier="30" item="12"/>
          <tpl fld="3" item="1"/>
        </tpls>
      </n>
      <m in="0">
        <tpls c="5">
          <tpl hier="6" item="21"/>
          <tpl hier="10" item="1"/>
          <tpl fld="8" item="3"/>
          <tpl hier="30" item="12"/>
          <tpl fld="3" item="2"/>
        </tpls>
      </m>
      <n v="2" in="0">
        <tpls c="5">
          <tpl hier="6" item="21"/>
          <tpl hier="10" item="1"/>
          <tpl fld="7" item="0"/>
          <tpl hier="30" item="12"/>
          <tpl fld="3" item="2"/>
        </tpls>
      </n>
      <m in="0">
        <tpls c="5">
          <tpl hier="6" item="21"/>
          <tpl fld="6" item="3"/>
          <tpl hier="10" item="1"/>
          <tpl hier="30" item="12"/>
          <tpl fld="3" item="1"/>
        </tpls>
      </m>
      <n v="7" in="0">
        <tpls c="5">
          <tpl hier="6" item="21"/>
          <tpl hier="10" item="1"/>
          <tpl hier="23" item="4294967295"/>
          <tpl hier="30" item="12"/>
          <tpl fld="3" item="2"/>
        </tpls>
      </n>
      <m in="0">
        <tpls c="5">
          <tpl hier="6" item="21"/>
          <tpl fld="6" item="5"/>
          <tpl hier="10" item="1"/>
          <tpl hier="30" item="12"/>
          <tpl fld="3" item="1"/>
        </tpls>
      </m>
      <m in="0">
        <tpls c="5">
          <tpl hier="6" item="21"/>
          <tpl hier="10" item="1"/>
          <tpl fld="8" item="1"/>
          <tpl hier="30" item="12"/>
          <tpl fld="3" item="1"/>
        </tpls>
      </m>
      <m in="0">
        <tpls c="5">
          <tpl hier="6" item="21"/>
          <tpl hier="10" item="1"/>
          <tpl fld="8" item="2"/>
          <tpl hier="30" item="12"/>
          <tpl fld="3" item="2"/>
        </tpls>
      </m>
      <m in="0">
        <tpls c="5">
          <tpl hier="6" item="21"/>
          <tpl hier="10" item="1"/>
          <tpl fld="8" item="2"/>
          <tpl hier="30" item="12"/>
          <tpl fld="3" item="1"/>
        </tpls>
      </m>
      <m in="0">
        <tpls c="5">
          <tpl hier="6" item="21"/>
          <tpl fld="6" item="4"/>
          <tpl hier="10" item="1"/>
          <tpl hier="30" item="12"/>
          <tpl fld="3" item="1"/>
        </tpls>
      </m>
      <n v="7" in="0">
        <tpls c="5">
          <tpl hier="6" item="21"/>
          <tpl hier="7" item="4294967295"/>
          <tpl hier="10" item="1"/>
          <tpl hier="30" item="12"/>
          <tpl fld="3" item="2"/>
        </tpls>
      </n>
      <n v="1" in="0">
        <tpls c="4">
          <tpl hier="6" item="21"/>
          <tpl hier="10" item="1"/>
          <tpl hier="30" item="12"/>
          <tpl fld="3" item="12"/>
        </tpls>
      </n>
      <m in="0">
        <tpls c="5">
          <tpl hier="6" item="21"/>
          <tpl hier="10" item="1"/>
          <tpl fld="8" item="1"/>
          <tpl hier="30" item="12"/>
          <tpl fld="3" item="2"/>
        </tpls>
      </m>
      <n v="3" in="0">
        <tpls c="5">
          <tpl hier="6" item="21"/>
          <tpl hier="10" item="1"/>
          <tpl fld="7" item="3"/>
          <tpl hier="30" item="12"/>
          <tpl fld="3" item="2"/>
        </tpls>
      </n>
      <n v="3" in="0">
        <tpls c="5">
          <tpl hier="6" item="21"/>
          <tpl hier="7" item="4294967295"/>
          <tpl hier="10" item="1"/>
          <tpl hier="30" item="12"/>
          <tpl fld="3" item="1"/>
        </tpls>
      </n>
      <n v="2" in="0">
        <tpls c="5">
          <tpl hier="6" item="21"/>
          <tpl fld="6" item="5"/>
          <tpl hier="10" item="1"/>
          <tpl hier="30" item="12"/>
          <tpl fld="3" item="2"/>
        </tpls>
      </n>
      <n v="3" in="0">
        <tpls c="5">
          <tpl hier="6" item="21"/>
          <tpl hier="10" item="1"/>
          <tpl hier="23" item="4294967295"/>
          <tpl hier="30" item="12"/>
          <tpl fld="3" item="1"/>
        </tpls>
      </n>
      <m in="0">
        <tpls c="5">
          <tpl hier="6" item="21"/>
          <tpl hier="10" item="1"/>
          <tpl fld="8" item="3"/>
          <tpl hier="30" item="12"/>
          <tpl fld="3" item="1"/>
        </tpls>
      </m>
      <n v="1" in="0">
        <tpls c="5">
          <tpl hier="6" item="21"/>
          <tpl hier="10" item="1"/>
          <tpl fld="7" item="2"/>
          <tpl hier="30" item="12"/>
          <tpl fld="3" item="2"/>
        </tpls>
      </n>
      <m in="0">
        <tpls c="5">
          <tpl hier="6" item="21"/>
          <tpl hier="10" item="1"/>
          <tpl fld="7" item="0"/>
          <tpl hier="30" item="12"/>
          <tpl fld="3" item="1"/>
        </tpls>
      </m>
      <n v="0.1" in="1">
        <tpls c="4">
          <tpl hier="6" item="21"/>
          <tpl hier="10" item="1"/>
          <tpl hier="30" item="12"/>
          <tpl fld="3" item="4"/>
        </tpls>
      </n>
      <n v="7" in="0">
        <tpls c="5">
          <tpl hier="4" item="4294967295"/>
          <tpl hier="6" item="21"/>
          <tpl hier="10" item="1"/>
          <tpl hier="30" item="12"/>
          <tpl fld="3" item="2"/>
        </tpls>
      </n>
      <n v="3" in="0">
        <tpls c="5">
          <tpl hier="4" item="4294967295"/>
          <tpl hier="6" item="21"/>
          <tpl hier="10" item="1"/>
          <tpl hier="30" item="12"/>
          <tpl fld="3" item="1"/>
        </tpls>
      </n>
      <n v="1" in="0">
        <tpls c="5">
          <tpl hier="6" item="21"/>
          <tpl hier="10" item="1"/>
          <tpl fld="7" item="3"/>
          <tpl hier="30" item="12"/>
          <tpl fld="3" item="1"/>
        </tpls>
      </n>
      <n v="6000" in="0">
        <tpls c="4">
          <tpl hier="6" item="24"/>
          <tpl hier="10" item="1"/>
          <tpl hier="30" item="12"/>
          <tpl fld="3" item="3"/>
        </tpls>
      </n>
      <n v="3000" in="0">
        <tpls c="4">
          <tpl hier="6" item="24"/>
          <tpl hier="10" item="1"/>
          <tpl hier="30" item="12"/>
          <tpl fld="3" item="5"/>
        </tpls>
      </n>
      <n v="6000" in="0">
        <tpls c="4">
          <tpl hier="6" item="24"/>
          <tpl hier="10" item="1"/>
          <tpl hier="30" item="12"/>
          <tpl fld="3" item="6"/>
        </tpls>
      </n>
      <m in="0">
        <tpls c="4">
          <tpl hier="6" item="24"/>
          <tpl hier="10" item="1"/>
          <tpl hier="30" item="12"/>
          <tpl fld="3" item="7"/>
        </tpls>
      </m>
      <n v="6000" in="0">
        <tpls c="4">
          <tpl hier="6" item="24"/>
          <tpl hier="10" item="1"/>
          <tpl hier="30" item="12"/>
          <tpl fld="3" item="8"/>
        </tpls>
      </n>
      <m in="0">
        <tpls c="4">
          <tpl hier="6" item="24"/>
          <tpl hier="10" item="1"/>
          <tpl hier="30" item="12"/>
          <tpl fld="3" item="9"/>
        </tpls>
      </m>
      <m in="0">
        <tpls c="4">
          <tpl hier="6" item="24"/>
          <tpl hier="10" item="1"/>
          <tpl hier="30" item="12"/>
          <tpl fld="3" item="10"/>
        </tpls>
      </m>
      <n v="6000" in="0">
        <tpls c="4">
          <tpl hier="6" item="24"/>
          <tpl hier="10" item="1"/>
          <tpl hier="30" item="12"/>
          <tpl fld="3" item="11"/>
        </tpls>
      </n>
      <n v="7" in="0">
        <tpls c="5">
          <tpl hier="1" item="4294967295"/>
          <tpl hier="6" item="24"/>
          <tpl hier="10" item="1"/>
          <tpl hier="30" item="12"/>
          <tpl fld="3" item="0"/>
        </tpls>
      </n>
      <m in="0">
        <tpls c="5">
          <tpl fld="2" item="6"/>
          <tpl hier="6" item="24"/>
          <tpl hier="10" item="1"/>
          <tpl hier="30" item="12"/>
          <tpl fld="3" item="2"/>
        </tpls>
      </m>
      <n v="2" in="0">
        <tpls c="5">
          <tpl fld="2" item="1"/>
          <tpl hier="6" item="24"/>
          <tpl hier="10" item="1"/>
          <tpl hier="30" item="12"/>
          <tpl fld="3" item="2"/>
        </tpls>
      </n>
      <m in="0">
        <tpls c="5">
          <tpl fld="2" item="4"/>
          <tpl hier="6" item="24"/>
          <tpl hier="10" item="1"/>
          <tpl hier="30" item="12"/>
          <tpl fld="3" item="2"/>
        </tpls>
      </m>
      <n v="4" in="0">
        <tpls c="5">
          <tpl fld="5" item="1"/>
          <tpl hier="6" item="24"/>
          <tpl hier="10" item="1"/>
          <tpl hier="30" item="12"/>
          <tpl fld="3" item="0"/>
        </tpls>
      </n>
      <n v="1" in="0">
        <tpls c="5">
          <tpl hier="6" item="24"/>
          <tpl fld="6" item="0"/>
          <tpl hier="10" item="1"/>
          <tpl hier="30" item="12"/>
          <tpl fld="3" item="1"/>
        </tpls>
      </n>
      <m in="0">
        <tpls c="5">
          <tpl fld="2" item="2"/>
          <tpl hier="6" item="24"/>
          <tpl hier="10" item="1"/>
          <tpl hier="30" item="12"/>
          <tpl fld="3" item="1"/>
        </tpls>
      </m>
      <m in="0">
        <tpls c="5">
          <tpl fld="2" item="4"/>
          <tpl hier="6" item="24"/>
          <tpl hier="10" item="1"/>
          <tpl hier="30" item="12"/>
          <tpl fld="3" item="1"/>
        </tpls>
      </m>
      <m in="0">
        <tpls c="5">
          <tpl fld="2" item="3"/>
          <tpl hier="6" item="24"/>
          <tpl hier="10" item="1"/>
          <tpl hier="30" item="12"/>
          <tpl fld="3" item="2"/>
        </tpls>
      </m>
      <n v="3" in="0">
        <tpls c="5">
          <tpl fld="5" item="0"/>
          <tpl hier="6" item="24"/>
          <tpl hier="10" item="1"/>
          <tpl hier="30" item="12"/>
          <tpl fld="3" item="0"/>
        </tpls>
      </n>
      <n v="1" in="0">
        <tpls c="5">
          <tpl fld="2" item="1"/>
          <tpl hier="6" item="24"/>
          <tpl hier="10" item="1"/>
          <tpl hier="30" item="12"/>
          <tpl fld="3" item="1"/>
        </tpls>
      </n>
      <m in="0">
        <tpls c="5">
          <tpl fld="2" item="5"/>
          <tpl hier="6" item="24"/>
          <tpl hier="10" item="1"/>
          <tpl hier="30" item="12"/>
          <tpl fld="3" item="2"/>
        </tpls>
      </m>
      <n v="3" in="0">
        <tpls c="5">
          <tpl hier="6" item="24"/>
          <tpl hier="10" item="1"/>
          <tpl hier="25" item="4294967295"/>
          <tpl hier="30" item="12"/>
          <tpl fld="3" item="2"/>
        </tpls>
      </n>
      <n v="2" in="0">
        <tpls c="5">
          <tpl fld="2" item="5"/>
          <tpl hier="6" item="24"/>
          <tpl hier="10" item="1"/>
          <tpl hier="30" item="12"/>
          <tpl fld="3" item="1"/>
        </tpls>
      </n>
      <m in="0">
        <tpls c="5">
          <tpl hier="6" item="24"/>
          <tpl fld="6" item="1"/>
          <tpl hier="10" item="1"/>
          <tpl hier="30" item="12"/>
          <tpl fld="3" item="1"/>
        </tpls>
      </m>
      <n v="4" in="0">
        <tpls c="5">
          <tpl hier="6" item="24"/>
          <tpl hier="10" item="1"/>
          <tpl hier="25" item="4294967295"/>
          <tpl hier="30" item="12"/>
          <tpl fld="3" item="1"/>
        </tpls>
      </n>
      <n v="1" in="0">
        <tpls c="5">
          <tpl hier="6" item="24"/>
          <tpl hier="10" item="1"/>
          <tpl fld="7" item="1"/>
          <tpl hier="30" item="12"/>
          <tpl fld="3" item="1"/>
        </tpls>
      </n>
      <n v="1" in="0">
        <tpls c="5">
          <tpl fld="2" item="2"/>
          <tpl hier="6" item="24"/>
          <tpl hier="10" item="1"/>
          <tpl hier="30" item="12"/>
          <tpl fld="3" item="2"/>
        </tpls>
      </n>
      <n v="1" in="0">
        <tpls c="5">
          <tpl hier="6" item="24"/>
          <tpl fld="6" item="3"/>
          <tpl hier="10" item="1"/>
          <tpl hier="30" item="12"/>
          <tpl fld="3" item="2"/>
        </tpls>
      </n>
      <n v="1" in="0">
        <tpls c="5">
          <tpl hier="6" item="24"/>
          <tpl hier="10" item="1"/>
          <tpl fld="7" item="2"/>
          <tpl hier="30" item="12"/>
          <tpl fld="3" item="1"/>
        </tpls>
      </n>
      <n v="2" in="0">
        <tpls c="5">
          <tpl hier="6" item="24"/>
          <tpl fld="6" item="2"/>
          <tpl hier="10" item="1"/>
          <tpl hier="30" item="12"/>
          <tpl fld="3" item="2"/>
        </tpls>
      </n>
      <m in="0">
        <tpls c="5">
          <tpl hier="6" item="24"/>
          <tpl hier="10" item="1"/>
          <tpl fld="7" item="1"/>
          <tpl hier="30" item="12"/>
          <tpl fld="3" item="2"/>
        </tpls>
      </m>
      <m in="0">
        <tpls c="5">
          <tpl fld="2" item="3"/>
          <tpl hier="6" item="24"/>
          <tpl hier="10" item="1"/>
          <tpl hier="30" item="12"/>
          <tpl fld="3" item="1"/>
        </tpls>
      </m>
      <m in="0">
        <tpls c="5">
          <tpl hier="6" item="24"/>
          <tpl fld="6" item="4"/>
          <tpl hier="10" item="1"/>
          <tpl hier="30" item="12"/>
          <tpl fld="3" item="2"/>
        </tpls>
      </m>
      <m in="0">
        <tpls c="5">
          <tpl hier="6" item="24"/>
          <tpl fld="6" item="0"/>
          <tpl hier="10" item="1"/>
          <tpl hier="30" item="12"/>
          <tpl fld="3" item="2"/>
        </tpls>
      </m>
      <m in="0">
        <tpls c="5">
          <tpl hier="6" item="24"/>
          <tpl fld="6" item="1"/>
          <tpl hier="10" item="1"/>
          <tpl hier="30" item="12"/>
          <tpl fld="3" item="2"/>
        </tpls>
      </m>
      <m in="0">
        <tpls c="5">
          <tpl hier="6" item="24"/>
          <tpl fld="6" item="6"/>
          <tpl hier="10" item="1"/>
          <tpl hier="30" item="12"/>
          <tpl fld="3" item="2"/>
        </tpls>
      </m>
      <n v="1" in="0">
        <tpls c="5">
          <tpl hier="6" item="24"/>
          <tpl fld="6" item="2"/>
          <tpl hier="10" item="1"/>
          <tpl hier="30" item="12"/>
          <tpl fld="3" item="1"/>
        </tpls>
      </n>
      <m in="0">
        <tpls c="5">
          <tpl fld="2" item="6"/>
          <tpl hier="6" item="24"/>
          <tpl hier="10" item="1"/>
          <tpl hier="30" item="12"/>
          <tpl fld="3" item="1"/>
        </tpls>
      </m>
      <m in="0">
        <tpls c="5">
          <tpl fld="2" item="0"/>
          <tpl hier="6" item="24"/>
          <tpl hier="10" item="1"/>
          <tpl hier="30" item="12"/>
          <tpl fld="3" item="2"/>
        </tpls>
      </m>
      <n v="1" in="0">
        <tpls c="5">
          <tpl fld="2" item="0"/>
          <tpl hier="6" item="24"/>
          <tpl hier="10" item="1"/>
          <tpl hier="30" item="12"/>
          <tpl fld="3" item="1"/>
        </tpls>
      </n>
      <n v="2" in="0">
        <tpls c="5">
          <tpl hier="6" item="24"/>
          <tpl fld="6" item="6"/>
          <tpl hier="10" item="1"/>
          <tpl hier="30" item="12"/>
          <tpl fld="3" item="1"/>
        </tpls>
      </n>
      <n v="3" in="0">
        <tpls c="5">
          <tpl hier="6" item="24"/>
          <tpl hier="10" item="1"/>
          <tpl fld="8" item="0"/>
          <tpl hier="30" item="12"/>
          <tpl fld="3" item="2"/>
        </tpls>
      </n>
      <n v="4" in="0">
        <tpls c="5">
          <tpl hier="6" item="24"/>
          <tpl hier="10" item="1"/>
          <tpl fld="8" item="0"/>
          <tpl hier="30" item="12"/>
          <tpl fld="3" item="1"/>
        </tpls>
      </n>
      <m in="0">
        <tpls c="5">
          <tpl hier="6" item="24"/>
          <tpl hier="10" item="1"/>
          <tpl fld="8" item="3"/>
          <tpl hier="30" item="12"/>
          <tpl fld="3" item="2"/>
        </tpls>
      </m>
      <n v="2" in="0">
        <tpls c="5">
          <tpl hier="6" item="24"/>
          <tpl hier="10" item="1"/>
          <tpl fld="7" item="0"/>
          <tpl hier="30" item="12"/>
          <tpl fld="3" item="2"/>
        </tpls>
      </n>
      <m in="0">
        <tpls c="5">
          <tpl hier="6" item="24"/>
          <tpl fld="6" item="3"/>
          <tpl hier="10" item="1"/>
          <tpl hier="30" item="12"/>
          <tpl fld="3" item="1"/>
        </tpls>
      </m>
      <n v="3" in="0">
        <tpls c="5">
          <tpl hier="6" item="24"/>
          <tpl hier="10" item="1"/>
          <tpl hier="23" item="4294967295"/>
          <tpl hier="30" item="12"/>
          <tpl fld="3" item="2"/>
        </tpls>
      </n>
      <m in="0">
        <tpls c="5">
          <tpl hier="6" item="24"/>
          <tpl fld="6" item="5"/>
          <tpl hier="10" item="1"/>
          <tpl hier="30" item="12"/>
          <tpl fld="3" item="1"/>
        </tpls>
      </m>
      <m in="0">
        <tpls c="5">
          <tpl hier="6" item="24"/>
          <tpl hier="10" item="1"/>
          <tpl fld="8" item="1"/>
          <tpl hier="30" item="12"/>
          <tpl fld="3" item="1"/>
        </tpls>
      </m>
      <m in="0">
        <tpls c="5">
          <tpl hier="6" item="24"/>
          <tpl hier="10" item="1"/>
          <tpl fld="8" item="2"/>
          <tpl hier="30" item="12"/>
          <tpl fld="3" item="2"/>
        </tpls>
      </m>
      <m in="0">
        <tpls c="5">
          <tpl hier="6" item="24"/>
          <tpl hier="10" item="1"/>
          <tpl fld="8" item="2"/>
          <tpl hier="30" item="12"/>
          <tpl fld="3" item="1"/>
        </tpls>
      </m>
      <m in="0">
        <tpls c="5">
          <tpl hier="6" item="24"/>
          <tpl fld="6" item="4"/>
          <tpl hier="10" item="1"/>
          <tpl hier="30" item="12"/>
          <tpl fld="3" item="1"/>
        </tpls>
      </m>
      <n v="3" in="0">
        <tpls c="5">
          <tpl hier="6" item="24"/>
          <tpl hier="7" item="4294967295"/>
          <tpl hier="10" item="1"/>
          <tpl hier="30" item="12"/>
          <tpl fld="3" item="2"/>
        </tpls>
      </n>
      <n v="2" in="0">
        <tpls c="4">
          <tpl hier="6" item="24"/>
          <tpl hier="10" item="1"/>
          <tpl hier="30" item="12"/>
          <tpl fld="3" item="12"/>
        </tpls>
      </n>
      <m in="0">
        <tpls c="5">
          <tpl hier="6" item="24"/>
          <tpl hier="10" item="1"/>
          <tpl fld="8" item="1"/>
          <tpl hier="30" item="12"/>
          <tpl fld="3" item="2"/>
        </tpls>
      </m>
      <n v="1" in="0">
        <tpls c="5">
          <tpl hier="6" item="24"/>
          <tpl hier="10" item="1"/>
          <tpl fld="7" item="3"/>
          <tpl hier="30" item="12"/>
          <tpl fld="3" item="2"/>
        </tpls>
      </n>
      <n v="4" in="0">
        <tpls c="5">
          <tpl hier="6" item="24"/>
          <tpl hier="7" item="4294967295"/>
          <tpl hier="10" item="1"/>
          <tpl hier="30" item="12"/>
          <tpl fld="3" item="1"/>
        </tpls>
      </n>
      <m in="0">
        <tpls c="5">
          <tpl hier="6" item="24"/>
          <tpl fld="6" item="5"/>
          <tpl hier="10" item="1"/>
          <tpl hier="30" item="12"/>
          <tpl fld="3" item="2"/>
        </tpls>
      </m>
      <n v="4" in="0">
        <tpls c="5">
          <tpl hier="6" item="24"/>
          <tpl hier="10" item="1"/>
          <tpl hier="23" item="4294967295"/>
          <tpl hier="30" item="12"/>
          <tpl fld="3" item="1"/>
        </tpls>
      </n>
      <m in="0">
        <tpls c="5">
          <tpl hier="6" item="24"/>
          <tpl hier="10" item="1"/>
          <tpl fld="8" item="3"/>
          <tpl hier="30" item="12"/>
          <tpl fld="3" item="1"/>
        </tpls>
      </m>
      <m in="0">
        <tpls c="5">
          <tpl hier="6" item="24"/>
          <tpl hier="10" item="1"/>
          <tpl fld="7" item="2"/>
          <tpl hier="30" item="12"/>
          <tpl fld="3" item="2"/>
        </tpls>
      </m>
      <n v="1" in="0">
        <tpls c="5">
          <tpl hier="6" item="24"/>
          <tpl hier="10" item="1"/>
          <tpl fld="7" item="0"/>
          <tpl hier="30" item="12"/>
          <tpl fld="3" item="1"/>
        </tpls>
      </n>
      <n v="0.2857142857142857" in="1">
        <tpls c="4">
          <tpl hier="6" item="24"/>
          <tpl hier="10" item="1"/>
          <tpl hier="30" item="12"/>
          <tpl fld="3" item="4"/>
        </tpls>
      </n>
      <n v="3" in="0">
        <tpls c="5">
          <tpl hier="4" item="4294967295"/>
          <tpl hier="6" item="24"/>
          <tpl hier="10" item="1"/>
          <tpl hier="30" item="12"/>
          <tpl fld="3" item="2"/>
        </tpls>
      </n>
      <n v="4" in="0">
        <tpls c="5">
          <tpl hier="4" item="4294967295"/>
          <tpl hier="6" item="24"/>
          <tpl hier="10" item="1"/>
          <tpl hier="30" item="12"/>
          <tpl fld="3" item="1"/>
        </tpls>
      </n>
      <n v="1" in="0">
        <tpls c="5">
          <tpl hier="6" item="24"/>
          <tpl hier="10" item="1"/>
          <tpl fld="7" item="3"/>
          <tpl hier="30" item="12"/>
          <tpl fld="3" item="1"/>
        </tpls>
      </n>
      <n v="2600" in="0">
        <tpls c="4">
          <tpl hier="6" item="25"/>
          <tpl hier="10" item="1"/>
          <tpl hier="30" item="12"/>
          <tpl fld="3" item="3"/>
        </tpls>
      </n>
      <n v="1000" in="0">
        <tpls c="4">
          <tpl hier="6" item="25"/>
          <tpl hier="10" item="1"/>
          <tpl hier="30" item="12"/>
          <tpl fld="3" item="5"/>
        </tpls>
      </n>
      <n v="2600" in="0">
        <tpls c="4">
          <tpl hier="6" item="25"/>
          <tpl hier="10" item="1"/>
          <tpl hier="30" item="12"/>
          <tpl fld="3" item="6"/>
        </tpls>
      </n>
      <m in="0">
        <tpls c="4">
          <tpl hier="6" item="25"/>
          <tpl hier="10" item="1"/>
          <tpl hier="30" item="12"/>
          <tpl fld="3" item="7"/>
        </tpls>
      </m>
      <n v="2600" in="0">
        <tpls c="4">
          <tpl hier="6" item="25"/>
          <tpl hier="10" item="1"/>
          <tpl hier="30" item="12"/>
          <tpl fld="3" item="8"/>
        </tpls>
      </n>
      <m in="0">
        <tpls c="4">
          <tpl hier="6" item="25"/>
          <tpl hier="10" item="1"/>
          <tpl hier="30" item="12"/>
          <tpl fld="3" item="9"/>
        </tpls>
      </m>
      <n v="500" in="0">
        <tpls c="4">
          <tpl hier="6" item="25"/>
          <tpl hier="10" item="1"/>
          <tpl hier="30" item="12"/>
          <tpl fld="3" item="10"/>
        </tpls>
      </n>
      <n v="2600" in="0">
        <tpls c="4">
          <tpl hier="6" item="25"/>
          <tpl hier="10" item="1"/>
          <tpl hier="30" item="12"/>
          <tpl fld="3" item="11"/>
        </tpls>
      </n>
      <n v="4" in="0">
        <tpls c="5">
          <tpl hier="1" item="4294967295"/>
          <tpl hier="6" item="25"/>
          <tpl hier="10" item="1"/>
          <tpl hier="30" item="12"/>
          <tpl fld="3" item="0"/>
        </tpls>
      </n>
      <m in="0">
        <tpls c="5">
          <tpl fld="2" item="6"/>
          <tpl hier="6" item="25"/>
          <tpl hier="10" item="1"/>
          <tpl hier="30" item="12"/>
          <tpl fld="3" item="2"/>
        </tpls>
      </m>
      <n v="1" in="0">
        <tpls c="5">
          <tpl fld="2" item="1"/>
          <tpl hier="6" item="25"/>
          <tpl hier="10" item="1"/>
          <tpl hier="30" item="12"/>
          <tpl fld="3" item="2"/>
        </tpls>
      </n>
      <n v="1" in="0">
        <tpls c="5">
          <tpl fld="2" item="4"/>
          <tpl hier="6" item="25"/>
          <tpl hier="10" item="1"/>
          <tpl hier="30" item="12"/>
          <tpl fld="3" item="2"/>
        </tpls>
      </n>
      <n v="1" in="0">
        <tpls c="5">
          <tpl fld="5" item="1"/>
          <tpl hier="6" item="25"/>
          <tpl hier="10" item="1"/>
          <tpl hier="30" item="12"/>
          <tpl fld="3" item="0"/>
        </tpls>
      </n>
      <m in="0">
        <tpls c="5">
          <tpl hier="6" item="25"/>
          <tpl fld="6" item="0"/>
          <tpl hier="10" item="1"/>
          <tpl hier="30" item="12"/>
          <tpl fld="3" item="1"/>
        </tpls>
      </m>
      <m in="0">
        <tpls c="5">
          <tpl fld="2" item="2"/>
          <tpl hier="6" item="25"/>
          <tpl hier="10" item="1"/>
          <tpl hier="30" item="12"/>
          <tpl fld="3" item="1"/>
        </tpls>
      </m>
      <m in="0">
        <tpls c="5">
          <tpl fld="2" item="4"/>
          <tpl hier="6" item="25"/>
          <tpl hier="10" item="1"/>
          <tpl hier="30" item="12"/>
          <tpl fld="3" item="1"/>
        </tpls>
      </m>
      <m in="0">
        <tpls c="5">
          <tpl fld="2" item="3"/>
          <tpl hier="6" item="25"/>
          <tpl hier="10" item="1"/>
          <tpl hier="30" item="12"/>
          <tpl fld="3" item="2"/>
        </tpls>
      </m>
      <n v="3" in="0">
        <tpls c="5">
          <tpl fld="5" item="0"/>
          <tpl hier="6" item="25"/>
          <tpl hier="10" item="1"/>
          <tpl hier="30" item="12"/>
          <tpl fld="3" item="0"/>
        </tpls>
      </n>
      <m in="0">
        <tpls c="5">
          <tpl fld="2" item="1"/>
          <tpl hier="6" item="25"/>
          <tpl hier="10" item="1"/>
          <tpl hier="30" item="12"/>
          <tpl fld="3" item="1"/>
        </tpls>
      </m>
      <m in="0">
        <tpls c="5">
          <tpl fld="2" item="5"/>
          <tpl hier="6" item="25"/>
          <tpl hier="10" item="1"/>
          <tpl hier="30" item="12"/>
          <tpl fld="3" item="2"/>
        </tpls>
      </m>
      <n v="3" in="0">
        <tpls c="5">
          <tpl hier="6" item="25"/>
          <tpl hier="10" item="1"/>
          <tpl hier="25" item="4294967295"/>
          <tpl hier="30" item="12"/>
          <tpl fld="3" item="2"/>
        </tpls>
      </n>
      <m in="0">
        <tpls c="5">
          <tpl fld="2" item="5"/>
          <tpl hier="6" item="25"/>
          <tpl hier="10" item="1"/>
          <tpl hier="30" item="12"/>
          <tpl fld="3" item="1"/>
        </tpls>
      </m>
      <m in="0">
        <tpls c="5">
          <tpl hier="6" item="25"/>
          <tpl fld="6" item="1"/>
          <tpl hier="10" item="1"/>
          <tpl hier="30" item="12"/>
          <tpl fld="3" item="1"/>
        </tpls>
      </m>
      <n v="1" in="0">
        <tpls c="5">
          <tpl hier="6" item="25"/>
          <tpl hier="10" item="1"/>
          <tpl hier="25" item="4294967295"/>
          <tpl hier="30" item="12"/>
          <tpl fld="3" item="1"/>
        </tpls>
      </n>
      <m in="0">
        <tpls c="5">
          <tpl hier="6" item="25"/>
          <tpl hier="10" item="1"/>
          <tpl fld="7" item="1"/>
          <tpl hier="30" item="12"/>
          <tpl fld="3" item="1"/>
        </tpls>
      </m>
      <m in="0">
        <tpls c="5">
          <tpl fld="2" item="2"/>
          <tpl hier="6" item="25"/>
          <tpl hier="10" item="1"/>
          <tpl hier="30" item="12"/>
          <tpl fld="3" item="2"/>
        </tpls>
      </m>
      <m in="0">
        <tpls c="5">
          <tpl hier="6" item="25"/>
          <tpl fld="6" item="3"/>
          <tpl hier="10" item="1"/>
          <tpl hier="30" item="12"/>
          <tpl fld="3" item="2"/>
        </tpls>
      </m>
      <m in="0">
        <tpls c="5">
          <tpl hier="6" item="25"/>
          <tpl hier="10" item="1"/>
          <tpl fld="7" item="2"/>
          <tpl hier="30" item="12"/>
          <tpl fld="3" item="1"/>
        </tpls>
      </m>
      <n v="1" in="0">
        <tpls c="5">
          <tpl hier="6" item="25"/>
          <tpl fld="6" item="2"/>
          <tpl hier="10" item="1"/>
          <tpl hier="30" item="12"/>
          <tpl fld="3" item="2"/>
        </tpls>
      </n>
      <n v="2" in="0">
        <tpls c="5">
          <tpl hier="6" item="25"/>
          <tpl hier="10" item="1"/>
          <tpl fld="7" item="1"/>
          <tpl hier="30" item="12"/>
          <tpl fld="3" item="2"/>
        </tpls>
      </n>
      <m in="0">
        <tpls c="5">
          <tpl fld="2" item="3"/>
          <tpl hier="6" item="25"/>
          <tpl hier="10" item="1"/>
          <tpl hier="30" item="12"/>
          <tpl fld="3" item="1"/>
        </tpls>
      </m>
      <m in="0">
        <tpls c="5">
          <tpl hier="6" item="25"/>
          <tpl fld="6" item="4"/>
          <tpl hier="10" item="1"/>
          <tpl hier="30" item="12"/>
          <tpl fld="3" item="2"/>
        </tpls>
      </m>
      <n v="1" in="0">
        <tpls c="5">
          <tpl hier="6" item="25"/>
          <tpl fld="6" item="0"/>
          <tpl hier="10" item="1"/>
          <tpl hier="30" item="12"/>
          <tpl fld="3" item="2"/>
        </tpls>
      </n>
      <n v="1" in="0">
        <tpls c="5">
          <tpl hier="6" item="25"/>
          <tpl fld="6" item="1"/>
          <tpl hier="10" item="1"/>
          <tpl hier="30" item="12"/>
          <tpl fld="3" item="2"/>
        </tpls>
      </n>
      <m in="0">
        <tpls c="5">
          <tpl hier="6" item="25"/>
          <tpl fld="6" item="6"/>
          <tpl hier="10" item="1"/>
          <tpl hier="30" item="12"/>
          <tpl fld="3" item="2"/>
        </tpls>
      </m>
      <m in="0">
        <tpls c="5">
          <tpl hier="6" item="25"/>
          <tpl fld="6" item="2"/>
          <tpl hier="10" item="1"/>
          <tpl hier="30" item="12"/>
          <tpl fld="3" item="1"/>
        </tpls>
      </m>
      <n v="1" in="0">
        <tpls c="5">
          <tpl fld="2" item="6"/>
          <tpl hier="6" item="25"/>
          <tpl hier="10" item="1"/>
          <tpl hier="30" item="12"/>
          <tpl fld="3" item="1"/>
        </tpls>
      </n>
      <n v="1" in="0">
        <tpls c="5">
          <tpl fld="2" item="0"/>
          <tpl hier="6" item="25"/>
          <tpl hier="10" item="1"/>
          <tpl hier="30" item="12"/>
          <tpl fld="3" item="2"/>
        </tpls>
      </n>
      <m in="0">
        <tpls c="5">
          <tpl fld="2" item="0"/>
          <tpl hier="6" item="25"/>
          <tpl hier="10" item="1"/>
          <tpl hier="30" item="12"/>
          <tpl fld="3" item="1"/>
        </tpls>
      </m>
      <m in="0">
        <tpls c="5">
          <tpl hier="6" item="25"/>
          <tpl fld="6" item="6"/>
          <tpl hier="10" item="1"/>
          <tpl hier="30" item="12"/>
          <tpl fld="3" item="1"/>
        </tpls>
      </m>
      <n v="3" in="0">
        <tpls c="5">
          <tpl hier="6" item="25"/>
          <tpl hier="10" item="1"/>
          <tpl fld="8" item="0"/>
          <tpl hier="30" item="12"/>
          <tpl fld="3" item="2"/>
        </tpls>
      </n>
      <n v="1" in="0">
        <tpls c="5">
          <tpl hier="6" item="25"/>
          <tpl hier="10" item="1"/>
          <tpl fld="8" item="0"/>
          <tpl hier="30" item="12"/>
          <tpl fld="3" item="1"/>
        </tpls>
      </n>
      <m in="0">
        <tpls c="5">
          <tpl hier="6" item="25"/>
          <tpl hier="10" item="1"/>
          <tpl fld="8" item="3"/>
          <tpl hier="30" item="12"/>
          <tpl fld="3" item="2"/>
        </tpls>
      </m>
      <m in="0">
        <tpls c="5">
          <tpl hier="6" item="25"/>
          <tpl hier="10" item="1"/>
          <tpl fld="7" item="0"/>
          <tpl hier="30" item="12"/>
          <tpl fld="3" item="2"/>
        </tpls>
      </m>
      <m in="0">
        <tpls c="5">
          <tpl hier="6" item="25"/>
          <tpl fld="6" item="3"/>
          <tpl hier="10" item="1"/>
          <tpl hier="30" item="12"/>
          <tpl fld="3" item="1"/>
        </tpls>
      </m>
      <n v="3" in="0">
        <tpls c="5">
          <tpl hier="6" item="25"/>
          <tpl hier="10" item="1"/>
          <tpl hier="23" item="4294967295"/>
          <tpl hier="30" item="12"/>
          <tpl fld="3" item="2"/>
        </tpls>
      </n>
      <n v="1" in="0">
        <tpls c="5">
          <tpl hier="6" item="25"/>
          <tpl fld="6" item="5"/>
          <tpl hier="10" item="1"/>
          <tpl hier="30" item="12"/>
          <tpl fld="3" item="1"/>
        </tpls>
      </n>
      <m in="0">
        <tpls c="5">
          <tpl hier="6" item="25"/>
          <tpl hier="10" item="1"/>
          <tpl fld="8" item="1"/>
          <tpl hier="30" item="12"/>
          <tpl fld="3" item="1"/>
        </tpls>
      </m>
      <m in="0">
        <tpls c="5">
          <tpl hier="6" item="25"/>
          <tpl hier="10" item="1"/>
          <tpl fld="8" item="2"/>
          <tpl hier="30" item="12"/>
          <tpl fld="3" item="2"/>
        </tpls>
      </m>
      <m in="0">
        <tpls c="5">
          <tpl hier="6" item="25"/>
          <tpl hier="10" item="1"/>
          <tpl fld="8" item="2"/>
          <tpl hier="30" item="12"/>
          <tpl fld="3" item="1"/>
        </tpls>
      </m>
      <m in="0">
        <tpls c="5">
          <tpl hier="6" item="25"/>
          <tpl fld="6" item="4"/>
          <tpl hier="10" item="1"/>
          <tpl hier="30" item="12"/>
          <tpl fld="3" item="1"/>
        </tpls>
      </m>
      <n v="3" in="0">
        <tpls c="5">
          <tpl hier="6" item="25"/>
          <tpl hier="7" item="4294967295"/>
          <tpl hier="10" item="1"/>
          <tpl hier="30" item="12"/>
          <tpl fld="3" item="2"/>
        </tpls>
      </n>
      <m in="0">
        <tpls c="4">
          <tpl hier="6" item="25"/>
          <tpl hier="10" item="1"/>
          <tpl hier="30" item="12"/>
          <tpl fld="3" item="12"/>
        </tpls>
      </m>
      <m in="0">
        <tpls c="5">
          <tpl hier="6" item="25"/>
          <tpl hier="10" item="1"/>
          <tpl fld="8" item="1"/>
          <tpl hier="30" item="12"/>
          <tpl fld="3" item="2"/>
        </tpls>
      </m>
      <n v="1" in="0">
        <tpls c="5">
          <tpl hier="6" item="25"/>
          <tpl hier="10" item="1"/>
          <tpl fld="7" item="3"/>
          <tpl hier="30" item="12"/>
          <tpl fld="3" item="2"/>
        </tpls>
      </n>
      <n v="1" in="0">
        <tpls c="5">
          <tpl hier="6" item="25"/>
          <tpl hier="7" item="4294967295"/>
          <tpl hier="10" item="1"/>
          <tpl hier="30" item="12"/>
          <tpl fld="3" item="1"/>
        </tpls>
      </n>
      <m in="0">
        <tpls c="5">
          <tpl hier="6" item="25"/>
          <tpl fld="6" item="5"/>
          <tpl hier="10" item="1"/>
          <tpl hier="30" item="12"/>
          <tpl fld="3" item="2"/>
        </tpls>
      </m>
      <n v="1" in="0">
        <tpls c="5">
          <tpl hier="6" item="25"/>
          <tpl hier="10" item="1"/>
          <tpl hier="23" item="4294967295"/>
          <tpl hier="30" item="12"/>
          <tpl fld="3" item="1"/>
        </tpls>
      </n>
      <m in="0">
        <tpls c="5">
          <tpl hier="6" item="25"/>
          <tpl hier="10" item="1"/>
          <tpl fld="8" item="3"/>
          <tpl hier="30" item="12"/>
          <tpl fld="3" item="1"/>
        </tpls>
      </m>
      <m in="0">
        <tpls c="5">
          <tpl hier="6" item="25"/>
          <tpl hier="10" item="1"/>
          <tpl fld="7" item="2"/>
          <tpl hier="30" item="12"/>
          <tpl fld="3" item="2"/>
        </tpls>
      </m>
      <n v="1" in="0">
        <tpls c="5">
          <tpl hier="6" item="25"/>
          <tpl hier="10" item="1"/>
          <tpl fld="7" item="0"/>
          <tpl hier="30" item="12"/>
          <tpl fld="3" item="1"/>
        </tpls>
      </n>
      <m in="1">
        <tpls c="4">
          <tpl hier="6" item="25"/>
          <tpl hier="10" item="1"/>
          <tpl hier="30" item="12"/>
          <tpl fld="3" item="4"/>
        </tpls>
      </m>
      <n v="3" in="0">
        <tpls c="5">
          <tpl hier="4" item="4294967295"/>
          <tpl hier="6" item="25"/>
          <tpl hier="10" item="1"/>
          <tpl hier="30" item="12"/>
          <tpl fld="3" item="2"/>
        </tpls>
      </n>
      <n v="1" in="0">
        <tpls c="5">
          <tpl hier="4" item="4294967295"/>
          <tpl hier="6" item="25"/>
          <tpl hier="10" item="1"/>
          <tpl hier="30" item="12"/>
          <tpl fld="3" item="1"/>
        </tpls>
      </n>
      <m in="0">
        <tpls c="5">
          <tpl hier="6" item="25"/>
          <tpl hier="10" item="1"/>
          <tpl fld="7" item="3"/>
          <tpl hier="30" item="12"/>
          <tpl fld="3" item="1"/>
        </tpls>
      </m>
      <n v="7800" in="0">
        <tpls c="4">
          <tpl hier="6" item="22"/>
          <tpl hier="10" item="1"/>
          <tpl hier="30" item="12"/>
          <tpl fld="3" item="3"/>
        </tpls>
      </n>
      <n v="2500" in="0">
        <tpls c="4">
          <tpl hier="6" item="22"/>
          <tpl hier="10" item="1"/>
          <tpl hier="30" item="12"/>
          <tpl fld="3" item="5"/>
        </tpls>
      </n>
      <n v="7800" in="0">
        <tpls c="4">
          <tpl hier="6" item="22"/>
          <tpl hier="10" item="1"/>
          <tpl hier="30" item="12"/>
          <tpl fld="3" item="6"/>
        </tpls>
      </n>
      <m in="0">
        <tpls c="4">
          <tpl hier="6" item="22"/>
          <tpl hier="10" item="1"/>
          <tpl hier="30" item="12"/>
          <tpl fld="3" item="7"/>
        </tpls>
      </m>
      <n v="7800" in="0">
        <tpls c="4">
          <tpl hier="6" item="22"/>
          <tpl hier="10" item="1"/>
          <tpl hier="30" item="12"/>
          <tpl fld="3" item="8"/>
        </tpls>
      </n>
      <m in="0">
        <tpls c="4">
          <tpl hier="6" item="22"/>
          <tpl hier="10" item="1"/>
          <tpl hier="30" item="12"/>
          <tpl fld="3" item="9"/>
        </tpls>
      </m>
      <m in="0">
        <tpls c="4">
          <tpl hier="6" item="22"/>
          <tpl hier="10" item="1"/>
          <tpl hier="30" item="12"/>
          <tpl fld="3" item="10"/>
        </tpls>
      </m>
      <n v="7800" in="0">
        <tpls c="4">
          <tpl hier="6" item="22"/>
          <tpl hier="10" item="1"/>
          <tpl hier="30" item="12"/>
          <tpl fld="3" item="11"/>
        </tpls>
      </n>
      <n v="9" in="0">
        <tpls c="5">
          <tpl hier="1" item="4294967295"/>
          <tpl hier="6" item="22"/>
          <tpl hier="10" item="1"/>
          <tpl hier="30" item="12"/>
          <tpl fld="3" item="0"/>
        </tpls>
      </n>
      <m in="0">
        <tpls c="5">
          <tpl fld="2" item="6"/>
          <tpl hier="6" item="22"/>
          <tpl hier="10" item="1"/>
          <tpl hier="30" item="12"/>
          <tpl fld="3" item="2"/>
        </tpls>
      </m>
      <m in="0">
        <tpls c="5">
          <tpl fld="2" item="1"/>
          <tpl hier="6" item="22"/>
          <tpl hier="10" item="1"/>
          <tpl hier="30" item="12"/>
          <tpl fld="3" item="2"/>
        </tpls>
      </m>
      <m in="0">
        <tpls c="5">
          <tpl fld="2" item="4"/>
          <tpl hier="6" item="22"/>
          <tpl hier="10" item="1"/>
          <tpl hier="30" item="12"/>
          <tpl fld="3" item="2"/>
        </tpls>
      </m>
      <n v="7" in="0">
        <tpls c="5">
          <tpl fld="5" item="1"/>
          <tpl hier="6" item="22"/>
          <tpl hier="10" item="1"/>
          <tpl hier="30" item="12"/>
          <tpl fld="3" item="0"/>
        </tpls>
      </n>
      <n v="1" in="0">
        <tpls c="5">
          <tpl hier="6" item="22"/>
          <tpl fld="6" item="0"/>
          <tpl hier="10" item="1"/>
          <tpl hier="30" item="12"/>
          <tpl fld="3" item="1"/>
        </tpls>
      </n>
      <n v="2" in="0">
        <tpls c="5">
          <tpl fld="2" item="2"/>
          <tpl hier="6" item="22"/>
          <tpl hier="10" item="1"/>
          <tpl hier="30" item="12"/>
          <tpl fld="3" item="1"/>
        </tpls>
      </n>
      <m in="0">
        <tpls c="5">
          <tpl fld="2" item="4"/>
          <tpl hier="6" item="22"/>
          <tpl hier="10" item="1"/>
          <tpl hier="30" item="12"/>
          <tpl fld="3" item="1"/>
        </tpls>
      </m>
      <m in="0">
        <tpls c="5">
          <tpl fld="2" item="3"/>
          <tpl hier="6" item="22"/>
          <tpl hier="10" item="1"/>
          <tpl hier="30" item="12"/>
          <tpl fld="3" item="2"/>
        </tpls>
      </m>
      <n v="2" in="0">
        <tpls c="5">
          <tpl fld="5" item="0"/>
          <tpl hier="6" item="22"/>
          <tpl hier="10" item="1"/>
          <tpl hier="30" item="12"/>
          <tpl fld="3" item="0"/>
        </tpls>
      </n>
      <n v="1" in="0">
        <tpls c="5">
          <tpl fld="2" item="1"/>
          <tpl hier="6" item="22"/>
          <tpl hier="10" item="1"/>
          <tpl hier="30" item="12"/>
          <tpl fld="3" item="1"/>
        </tpls>
      </n>
      <m in="0">
        <tpls c="5">
          <tpl fld="2" item="5"/>
          <tpl hier="6" item="22"/>
          <tpl hier="10" item="1"/>
          <tpl hier="30" item="12"/>
          <tpl fld="3" item="2"/>
        </tpls>
      </m>
      <n v="2" in="0">
        <tpls c="5">
          <tpl hier="6" item="22"/>
          <tpl hier="10" item="1"/>
          <tpl hier="25" item="4294967295"/>
          <tpl hier="30" item="12"/>
          <tpl fld="3" item="2"/>
        </tpls>
      </n>
      <m in="0">
        <tpls c="5">
          <tpl fld="2" item="5"/>
          <tpl hier="6" item="22"/>
          <tpl hier="10" item="1"/>
          <tpl hier="30" item="12"/>
          <tpl fld="3" item="1"/>
        </tpls>
      </m>
      <m in="0">
        <tpls c="5">
          <tpl hier="6" item="22"/>
          <tpl fld="6" item="1"/>
          <tpl hier="10" item="1"/>
          <tpl hier="30" item="12"/>
          <tpl fld="3" item="1"/>
        </tpls>
      </m>
      <n v="7" in="0">
        <tpls c="5">
          <tpl hier="6" item="22"/>
          <tpl hier="10" item="1"/>
          <tpl hier="25" item="4294967295"/>
          <tpl hier="30" item="12"/>
          <tpl fld="3" item="1"/>
        </tpls>
      </n>
      <n v="2" in="0">
        <tpls c="5">
          <tpl hier="6" item="22"/>
          <tpl hier="10" item="1"/>
          <tpl fld="7" item="1"/>
          <tpl hier="30" item="12"/>
          <tpl fld="3" item="1"/>
        </tpls>
      </n>
      <n v="1" in="0">
        <tpls c="5">
          <tpl fld="2" item="2"/>
          <tpl hier="6" item="22"/>
          <tpl hier="10" item="1"/>
          <tpl hier="30" item="12"/>
          <tpl fld="3" item="2"/>
        </tpls>
      </n>
      <n v="1" in="0">
        <tpls c="5">
          <tpl hier="6" item="22"/>
          <tpl fld="6" item="3"/>
          <tpl hier="10" item="1"/>
          <tpl hier="30" item="12"/>
          <tpl fld="3" item="2"/>
        </tpls>
      </n>
      <n v="2" in="0">
        <tpls c="5">
          <tpl hier="6" item="22"/>
          <tpl hier="10" item="1"/>
          <tpl fld="7" item="2"/>
          <tpl hier="30" item="12"/>
          <tpl fld="3" item="1"/>
        </tpls>
      </n>
      <m in="0">
        <tpls c="5">
          <tpl hier="6" item="22"/>
          <tpl fld="6" item="2"/>
          <tpl hier="10" item="1"/>
          <tpl hier="30" item="12"/>
          <tpl fld="3" item="2"/>
        </tpls>
      </m>
      <m in="0">
        <tpls c="5">
          <tpl hier="6" item="22"/>
          <tpl hier="10" item="1"/>
          <tpl fld="7" item="1"/>
          <tpl hier="30" item="12"/>
          <tpl fld="3" item="2"/>
        </tpls>
      </m>
      <n v="2" in="0">
        <tpls c="5">
          <tpl fld="2" item="3"/>
          <tpl hier="6" item="22"/>
          <tpl hier="10" item="1"/>
          <tpl hier="30" item="12"/>
          <tpl fld="3" item="1"/>
        </tpls>
      </n>
      <m in="0">
        <tpls c="5">
          <tpl hier="6" item="22"/>
          <tpl fld="6" item="4"/>
          <tpl hier="10" item="1"/>
          <tpl hier="30" item="12"/>
          <tpl fld="3" item="2"/>
        </tpls>
      </m>
      <n v="1" in="0">
        <tpls c="5">
          <tpl hier="6" item="22"/>
          <tpl fld="6" item="0"/>
          <tpl hier="10" item="1"/>
          <tpl hier="30" item="12"/>
          <tpl fld="3" item="2"/>
        </tpls>
      </n>
      <m in="0">
        <tpls c="5">
          <tpl hier="6" item="22"/>
          <tpl fld="6" item="1"/>
          <tpl hier="10" item="1"/>
          <tpl hier="30" item="12"/>
          <tpl fld="3" item="2"/>
        </tpls>
      </m>
      <m in="0">
        <tpls c="5">
          <tpl hier="6" item="22"/>
          <tpl fld="6" item="6"/>
          <tpl hier="10" item="1"/>
          <tpl hier="30" item="12"/>
          <tpl fld="3" item="2"/>
        </tpls>
      </m>
      <n v="1" in="0">
        <tpls c="5">
          <tpl hier="6" item="22"/>
          <tpl fld="6" item="2"/>
          <tpl hier="10" item="1"/>
          <tpl hier="30" item="12"/>
          <tpl fld="3" item="1"/>
        </tpls>
      </n>
      <n v="1" in="0">
        <tpls c="5">
          <tpl fld="2" item="6"/>
          <tpl hier="6" item="22"/>
          <tpl hier="10" item="1"/>
          <tpl hier="30" item="12"/>
          <tpl fld="3" item="1"/>
        </tpls>
      </n>
      <n v="1" in="0">
        <tpls c="5">
          <tpl fld="2" item="0"/>
          <tpl hier="6" item="22"/>
          <tpl hier="10" item="1"/>
          <tpl hier="30" item="12"/>
          <tpl fld="3" item="2"/>
        </tpls>
      </n>
      <n v="1" in="0">
        <tpls c="5">
          <tpl fld="2" item="0"/>
          <tpl hier="6" item="22"/>
          <tpl hier="10" item="1"/>
          <tpl hier="30" item="12"/>
          <tpl fld="3" item="1"/>
        </tpls>
      </n>
      <m in="0">
        <tpls c="5">
          <tpl hier="6" item="22"/>
          <tpl fld="6" item="6"/>
          <tpl hier="10" item="1"/>
          <tpl hier="30" item="12"/>
          <tpl fld="3" item="1"/>
        </tpls>
      </m>
      <n v="2" in="0">
        <tpls c="5">
          <tpl hier="6" item="22"/>
          <tpl hier="10" item="1"/>
          <tpl fld="8" item="0"/>
          <tpl hier="30" item="12"/>
          <tpl fld="3" item="2"/>
        </tpls>
      </n>
      <n v="7" in="0">
        <tpls c="5">
          <tpl hier="6" item="22"/>
          <tpl hier="10" item="1"/>
          <tpl fld="8" item="0"/>
          <tpl hier="30" item="12"/>
          <tpl fld="3" item="1"/>
        </tpls>
      </n>
      <m in="0">
        <tpls c="5">
          <tpl hier="6" item="22"/>
          <tpl hier="10" item="1"/>
          <tpl fld="8" item="3"/>
          <tpl hier="30" item="12"/>
          <tpl fld="3" item="2"/>
        </tpls>
      </m>
      <m in="0">
        <tpls c="5">
          <tpl hier="6" item="22"/>
          <tpl hier="10" item="1"/>
          <tpl fld="7" item="0"/>
          <tpl hier="30" item="12"/>
          <tpl fld="3" item="2"/>
        </tpls>
      </m>
      <n v="2" in="0">
        <tpls c="5">
          <tpl hier="6" item="22"/>
          <tpl fld="6" item="3"/>
          <tpl hier="10" item="1"/>
          <tpl hier="30" item="12"/>
          <tpl fld="3" item="1"/>
        </tpls>
      </n>
      <n v="2" in="0">
        <tpls c="5">
          <tpl hier="6" item="22"/>
          <tpl hier="10" item="1"/>
          <tpl hier="23" item="4294967295"/>
          <tpl hier="30" item="12"/>
          <tpl fld="3" item="2"/>
        </tpls>
      </n>
      <n v="1" in="0">
        <tpls c="5">
          <tpl hier="6" item="22"/>
          <tpl fld="6" item="5"/>
          <tpl hier="10" item="1"/>
          <tpl hier="30" item="12"/>
          <tpl fld="3" item="1"/>
        </tpls>
      </n>
      <m in="0">
        <tpls c="5">
          <tpl hier="6" item="22"/>
          <tpl hier="10" item="1"/>
          <tpl fld="8" item="1"/>
          <tpl hier="30" item="12"/>
          <tpl fld="3" item="1"/>
        </tpls>
      </m>
      <m in="0">
        <tpls c="5">
          <tpl hier="6" item="22"/>
          <tpl hier="10" item="1"/>
          <tpl fld="8" item="2"/>
          <tpl hier="30" item="12"/>
          <tpl fld="3" item="2"/>
        </tpls>
      </m>
      <m in="0">
        <tpls c="5">
          <tpl hier="6" item="22"/>
          <tpl hier="10" item="1"/>
          <tpl fld="8" item="2"/>
          <tpl hier="30" item="12"/>
          <tpl fld="3" item="1"/>
        </tpls>
      </m>
      <n v="2" in="0">
        <tpls c="5">
          <tpl hier="6" item="22"/>
          <tpl fld="6" item="4"/>
          <tpl hier="10" item="1"/>
          <tpl hier="30" item="12"/>
          <tpl fld="3" item="1"/>
        </tpls>
      </n>
      <n v="2" in="0">
        <tpls c="5">
          <tpl hier="6" item="22"/>
          <tpl hier="7" item="4294967295"/>
          <tpl hier="10" item="1"/>
          <tpl hier="30" item="12"/>
          <tpl fld="3" item="2"/>
        </tpls>
      </n>
      <m in="0">
        <tpls c="4">
          <tpl hier="6" item="22"/>
          <tpl hier="10" item="1"/>
          <tpl hier="30" item="12"/>
          <tpl fld="3" item="12"/>
        </tpls>
      </m>
      <m in="0">
        <tpls c="5">
          <tpl hier="6" item="22"/>
          <tpl hier="10" item="1"/>
          <tpl fld="8" item="1"/>
          <tpl hier="30" item="12"/>
          <tpl fld="3" item="2"/>
        </tpls>
      </m>
      <n v="1" in="0">
        <tpls c="5">
          <tpl hier="6" item="22"/>
          <tpl hier="10" item="1"/>
          <tpl fld="7" item="3"/>
          <tpl hier="30" item="12"/>
          <tpl fld="3" item="2"/>
        </tpls>
      </n>
      <n v="7" in="0">
        <tpls c="5">
          <tpl hier="6" item="22"/>
          <tpl hier="7" item="4294967295"/>
          <tpl hier="10" item="1"/>
          <tpl hier="30" item="12"/>
          <tpl fld="3" item="1"/>
        </tpls>
      </n>
      <m in="0">
        <tpls c="5">
          <tpl hier="6" item="22"/>
          <tpl fld="6" item="5"/>
          <tpl hier="10" item="1"/>
          <tpl hier="30" item="12"/>
          <tpl fld="3" item="2"/>
        </tpls>
      </m>
      <n v="7" in="0">
        <tpls c="5">
          <tpl hier="6" item="22"/>
          <tpl hier="10" item="1"/>
          <tpl hier="23" item="4294967295"/>
          <tpl hier="30" item="12"/>
          <tpl fld="3" item="1"/>
        </tpls>
      </n>
      <m in="0">
        <tpls c="5">
          <tpl hier="6" item="22"/>
          <tpl hier="10" item="1"/>
          <tpl fld="8" item="3"/>
          <tpl hier="30" item="12"/>
          <tpl fld="3" item="1"/>
        </tpls>
      </m>
      <n v="1" in="0">
        <tpls c="5">
          <tpl hier="6" item="22"/>
          <tpl hier="10" item="1"/>
          <tpl fld="7" item="2"/>
          <tpl hier="30" item="12"/>
          <tpl fld="3" item="2"/>
        </tpls>
      </n>
      <n v="2" in="0">
        <tpls c="5">
          <tpl hier="6" item="22"/>
          <tpl hier="10" item="1"/>
          <tpl fld="7" item="0"/>
          <tpl hier="30" item="12"/>
          <tpl fld="3" item="1"/>
        </tpls>
      </n>
      <m in="1">
        <tpls c="4">
          <tpl hier="6" item="22"/>
          <tpl hier="10" item="1"/>
          <tpl hier="30" item="12"/>
          <tpl fld="3" item="4"/>
        </tpls>
      </m>
      <n v="2" in="0">
        <tpls c="5">
          <tpl hier="4" item="4294967295"/>
          <tpl hier="6" item="22"/>
          <tpl hier="10" item="1"/>
          <tpl hier="30" item="12"/>
          <tpl fld="3" item="2"/>
        </tpls>
      </n>
      <n v="7" in="0">
        <tpls c="5">
          <tpl hier="4" item="4294967295"/>
          <tpl hier="6" item="22"/>
          <tpl hier="10" item="1"/>
          <tpl hier="30" item="12"/>
          <tpl fld="3" item="1"/>
        </tpls>
      </n>
      <n v="1" in="0">
        <tpls c="5">
          <tpl hier="6" item="22"/>
          <tpl hier="10" item="1"/>
          <tpl fld="7" item="3"/>
          <tpl hier="30" item="12"/>
          <tpl fld="3" item="1"/>
        </tpls>
      </n>
      <n v="3000" in="0">
        <tpls c="4">
          <tpl hier="6" item="3"/>
          <tpl hier="10" item="1"/>
          <tpl hier="30" item="12"/>
          <tpl fld="3" item="3"/>
        </tpls>
      </n>
      <n v="1000" in="0">
        <tpls c="4">
          <tpl hier="6" item="3"/>
          <tpl hier="10" item="1"/>
          <tpl hier="30" item="12"/>
          <tpl fld="3" item="5"/>
        </tpls>
      </n>
      <n v="3000" in="0">
        <tpls c="4">
          <tpl hier="6" item="3"/>
          <tpl hier="10" item="1"/>
          <tpl hier="30" item="12"/>
          <tpl fld="3" item="6"/>
        </tpls>
      </n>
      <m in="0">
        <tpls c="4">
          <tpl hier="6" item="3"/>
          <tpl hier="10" item="1"/>
          <tpl hier="30" item="12"/>
          <tpl fld="3" item="7"/>
        </tpls>
      </m>
      <n v="3000" in="0">
        <tpls c="4">
          <tpl hier="6" item="3"/>
          <tpl hier="10" item="1"/>
          <tpl hier="30" item="12"/>
          <tpl fld="3" item="8"/>
        </tpls>
      </n>
      <m in="0">
        <tpls c="4">
          <tpl hier="6" item="3"/>
          <tpl hier="10" item="1"/>
          <tpl hier="30" item="12"/>
          <tpl fld="3" item="9"/>
        </tpls>
      </m>
      <m in="0">
        <tpls c="4">
          <tpl hier="6" item="3"/>
          <tpl hier="10" item="1"/>
          <tpl hier="30" item="12"/>
          <tpl fld="3" item="10"/>
        </tpls>
      </m>
      <n v="3000" in="0">
        <tpls c="4">
          <tpl hier="6" item="3"/>
          <tpl hier="10" item="1"/>
          <tpl hier="30" item="12"/>
          <tpl fld="3" item="11"/>
        </tpls>
      </n>
      <n v="6" in="0">
        <tpls c="5">
          <tpl hier="1" item="4294967295"/>
          <tpl hier="6" item="3"/>
          <tpl hier="10" item="1"/>
          <tpl hier="30" item="12"/>
          <tpl fld="3" item="0"/>
        </tpls>
      </n>
      <m in="0">
        <tpls c="5">
          <tpl fld="2" item="6"/>
          <tpl hier="6" item="3"/>
          <tpl hier="10" item="1"/>
          <tpl hier="30" item="12"/>
          <tpl fld="3" item="2"/>
        </tpls>
      </m>
      <n v="1" in="0">
        <tpls c="5">
          <tpl fld="2" item="1"/>
          <tpl hier="6" item="3"/>
          <tpl hier="10" item="1"/>
          <tpl hier="30" item="12"/>
          <tpl fld="3" item="2"/>
        </tpls>
      </n>
      <n v="1" in="0">
        <tpls c="5">
          <tpl fld="2" item="4"/>
          <tpl hier="6" item="3"/>
          <tpl hier="10" item="1"/>
          <tpl hier="30" item="12"/>
          <tpl fld="3" item="2"/>
        </tpls>
      </n>
      <n v="4" in="0">
        <tpls c="5">
          <tpl fld="5" item="1"/>
          <tpl hier="6" item="3"/>
          <tpl hier="10" item="1"/>
          <tpl hier="30" item="12"/>
          <tpl fld="3" item="0"/>
        </tpls>
      </n>
      <n v="1" in="0">
        <tpls c="5">
          <tpl hier="6" item="3"/>
          <tpl fld="6" item="0"/>
          <tpl hier="10" item="1"/>
          <tpl hier="30" item="12"/>
          <tpl fld="3" item="1"/>
        </tpls>
      </n>
      <m in="0">
        <tpls c="5">
          <tpl fld="2" item="2"/>
          <tpl hier="6" item="3"/>
          <tpl hier="10" item="1"/>
          <tpl hier="30" item="12"/>
          <tpl fld="3" item="1"/>
        </tpls>
      </m>
      <n v="2" in="0">
        <tpls c="5">
          <tpl fld="2" item="4"/>
          <tpl hier="6" item="3"/>
          <tpl hier="10" item="1"/>
          <tpl hier="30" item="12"/>
          <tpl fld="3" item="1"/>
        </tpls>
      </n>
      <m in="0">
        <tpls c="5">
          <tpl fld="2" item="3"/>
          <tpl hier="6" item="3"/>
          <tpl hier="10" item="1"/>
          <tpl hier="30" item="12"/>
          <tpl fld="3" item="2"/>
        </tpls>
      </m>
      <n v="2" in="0">
        <tpls c="5">
          <tpl fld="5" item="0"/>
          <tpl hier="6" item="3"/>
          <tpl hier="10" item="1"/>
          <tpl hier="30" item="12"/>
          <tpl fld="3" item="0"/>
        </tpls>
      </n>
      <m in="0">
        <tpls c="5">
          <tpl fld="2" item="1"/>
          <tpl hier="6" item="3"/>
          <tpl hier="10" item="1"/>
          <tpl hier="30" item="12"/>
          <tpl fld="3" item="1"/>
        </tpls>
      </m>
      <m in="0">
        <tpls c="5">
          <tpl fld="2" item="5"/>
          <tpl hier="6" item="3"/>
          <tpl hier="10" item="1"/>
          <tpl hier="30" item="12"/>
          <tpl fld="3" item="2"/>
        </tpls>
      </m>
      <n v="2" in="0">
        <tpls c="5">
          <tpl hier="6" item="3"/>
          <tpl hier="10" item="1"/>
          <tpl hier="25" item="4294967295"/>
          <tpl hier="30" item="12"/>
          <tpl fld="3" item="2"/>
        </tpls>
      </n>
      <n v="1" in="0">
        <tpls c="5">
          <tpl fld="2" item="5"/>
          <tpl hier="6" item="3"/>
          <tpl hier="10" item="1"/>
          <tpl hier="30" item="12"/>
          <tpl fld="3" item="1"/>
        </tpls>
      </n>
      <n v="2" in="0">
        <tpls c="5">
          <tpl hier="6" item="3"/>
          <tpl fld="6" item="1"/>
          <tpl hier="10" item="1"/>
          <tpl hier="30" item="12"/>
          <tpl fld="3" item="1"/>
        </tpls>
      </n>
      <n v="4" in="0">
        <tpls c="5">
          <tpl hier="6" item="3"/>
          <tpl hier="10" item="1"/>
          <tpl hier="25" item="4294967295"/>
          <tpl hier="30" item="12"/>
          <tpl fld="3" item="1"/>
        </tpls>
      </n>
      <n v="1" in="0">
        <tpls c="5">
          <tpl hier="6" item="3"/>
          <tpl hier="10" item="1"/>
          <tpl fld="7" item="1"/>
          <tpl hier="30" item="12"/>
          <tpl fld="3" item="1"/>
        </tpls>
      </n>
      <m in="0">
        <tpls c="5">
          <tpl fld="2" item="2"/>
          <tpl hier="6" item="3"/>
          <tpl hier="10" item="1"/>
          <tpl hier="30" item="12"/>
          <tpl fld="3" item="2"/>
        </tpls>
      </m>
      <m in="0">
        <tpls c="5">
          <tpl hier="6" item="3"/>
          <tpl fld="6" item="3"/>
          <tpl hier="10" item="1"/>
          <tpl hier="30" item="12"/>
          <tpl fld="3" item="2"/>
        </tpls>
      </m>
      <n v="1" in="0">
        <tpls c="5">
          <tpl hier="6" item="3"/>
          <tpl hier="10" item="1"/>
          <tpl fld="7" item="2"/>
          <tpl hier="30" item="12"/>
          <tpl fld="3" item="1"/>
        </tpls>
      </n>
      <n v="1" in="0">
        <tpls c="5">
          <tpl hier="6" item="3"/>
          <tpl fld="6" item="2"/>
          <tpl hier="10" item="1"/>
          <tpl hier="30" item="12"/>
          <tpl fld="3" item="2"/>
        </tpls>
      </n>
      <n v="1" in="0">
        <tpls c="5">
          <tpl hier="6" item="3"/>
          <tpl hier="10" item="1"/>
          <tpl fld="7" item="1"/>
          <tpl hier="30" item="12"/>
          <tpl fld="3" item="2"/>
        </tpls>
      </n>
      <m in="0">
        <tpls c="5">
          <tpl fld="2" item="3"/>
          <tpl hier="6" item="3"/>
          <tpl hier="10" item="1"/>
          <tpl hier="30" item="12"/>
          <tpl fld="3" item="1"/>
        </tpls>
      </m>
      <m in="0">
        <tpls c="5">
          <tpl hier="6" item="3"/>
          <tpl fld="6" item="4"/>
          <tpl hier="10" item="1"/>
          <tpl hier="30" item="12"/>
          <tpl fld="3" item="2"/>
        </tpls>
      </m>
      <m in="0">
        <tpls c="5">
          <tpl hier="6" item="3"/>
          <tpl fld="6" item="0"/>
          <tpl hier="10" item="1"/>
          <tpl hier="30" item="12"/>
          <tpl fld="3" item="2"/>
        </tpls>
      </m>
      <n v="1" in="0">
        <tpls c="5">
          <tpl hier="6" item="3"/>
          <tpl fld="6" item="1"/>
          <tpl hier="10" item="1"/>
          <tpl hier="30" item="12"/>
          <tpl fld="3" item="2"/>
        </tpls>
      </n>
      <m in="0">
        <tpls c="5">
          <tpl hier="6" item="3"/>
          <tpl fld="6" item="6"/>
          <tpl hier="10" item="1"/>
          <tpl hier="30" item="12"/>
          <tpl fld="3" item="2"/>
        </tpls>
      </m>
      <m in="0">
        <tpls c="5">
          <tpl hier="6" item="3"/>
          <tpl fld="6" item="2"/>
          <tpl hier="10" item="1"/>
          <tpl hier="30" item="12"/>
          <tpl fld="3" item="1"/>
        </tpls>
      </m>
      <m in="0">
        <tpls c="5">
          <tpl fld="2" item="6"/>
          <tpl hier="6" item="3"/>
          <tpl hier="10" item="1"/>
          <tpl hier="30" item="12"/>
          <tpl fld="3" item="1"/>
        </tpls>
      </m>
      <m in="0">
        <tpls c="5">
          <tpl fld="2" item="0"/>
          <tpl hier="6" item="3"/>
          <tpl hier="10" item="1"/>
          <tpl hier="30" item="12"/>
          <tpl fld="3" item="2"/>
        </tpls>
      </m>
      <n v="1" in="0">
        <tpls c="5">
          <tpl fld="2" item="0"/>
          <tpl hier="6" item="3"/>
          <tpl hier="10" item="1"/>
          <tpl hier="30" item="12"/>
          <tpl fld="3" item="1"/>
        </tpls>
      </n>
      <n v="1" in="0">
        <tpls c="5">
          <tpl hier="6" item="3"/>
          <tpl fld="6" item="6"/>
          <tpl hier="10" item="1"/>
          <tpl hier="30" item="12"/>
          <tpl fld="3" item="1"/>
        </tpls>
      </n>
      <n v="2" in="0">
        <tpls c="5">
          <tpl hier="6" item="3"/>
          <tpl hier="10" item="1"/>
          <tpl fld="8" item="0"/>
          <tpl hier="30" item="12"/>
          <tpl fld="3" item="2"/>
        </tpls>
      </n>
      <n v="4" in="0">
        <tpls c="5">
          <tpl hier="6" item="3"/>
          <tpl hier="10" item="1"/>
          <tpl fld="8" item="0"/>
          <tpl hier="30" item="12"/>
          <tpl fld="3" item="1"/>
        </tpls>
      </n>
      <m in="0">
        <tpls c="5">
          <tpl hier="6" item="3"/>
          <tpl hier="10" item="1"/>
          <tpl fld="8" item="3"/>
          <tpl hier="30" item="12"/>
          <tpl fld="3" item="2"/>
        </tpls>
      </m>
      <m in="0">
        <tpls c="5">
          <tpl hier="6" item="3"/>
          <tpl hier="10" item="1"/>
          <tpl fld="7" item="0"/>
          <tpl hier="30" item="12"/>
          <tpl fld="3" item="2"/>
        </tpls>
      </m>
      <m in="0">
        <tpls c="5">
          <tpl hier="6" item="3"/>
          <tpl fld="6" item="3"/>
          <tpl hier="10" item="1"/>
          <tpl hier="30" item="12"/>
          <tpl fld="3" item="1"/>
        </tpls>
      </m>
      <n v="2" in="0">
        <tpls c="5">
          <tpl hier="6" item="3"/>
          <tpl hier="10" item="1"/>
          <tpl hier="23" item="4294967295"/>
          <tpl hier="30" item="12"/>
          <tpl fld="3" item="2"/>
        </tpls>
      </n>
      <m in="0">
        <tpls c="5">
          <tpl hier="6" item="3"/>
          <tpl fld="6" item="5"/>
          <tpl hier="10" item="1"/>
          <tpl hier="30" item="12"/>
          <tpl fld="3" item="1"/>
        </tpls>
      </m>
      <m in="0">
        <tpls c="5">
          <tpl hier="6" item="3"/>
          <tpl hier="10" item="1"/>
          <tpl fld="8" item="1"/>
          <tpl hier="30" item="12"/>
          <tpl fld="3" item="1"/>
        </tpls>
      </m>
      <m in="0">
        <tpls c="5">
          <tpl hier="6" item="3"/>
          <tpl hier="10" item="1"/>
          <tpl fld="8" item="2"/>
          <tpl hier="30" item="12"/>
          <tpl fld="3" item="2"/>
        </tpls>
      </m>
      <m in="0">
        <tpls c="5">
          <tpl hier="6" item="3"/>
          <tpl hier="10" item="1"/>
          <tpl fld="8" item="2"/>
          <tpl hier="30" item="12"/>
          <tpl fld="3" item="1"/>
        </tpls>
      </m>
      <m in="0">
        <tpls c="5">
          <tpl hier="6" item="3"/>
          <tpl fld="6" item="4"/>
          <tpl hier="10" item="1"/>
          <tpl hier="30" item="12"/>
          <tpl fld="3" item="1"/>
        </tpls>
      </m>
      <n v="2" in="0">
        <tpls c="5">
          <tpl hier="6" item="3"/>
          <tpl hier="7" item="4294967295"/>
          <tpl hier="10" item="1"/>
          <tpl hier="30" item="12"/>
          <tpl fld="3" item="2"/>
        </tpls>
      </n>
      <m in="0">
        <tpls c="4">
          <tpl hier="6" item="3"/>
          <tpl hier="10" item="1"/>
          <tpl hier="30" item="12"/>
          <tpl fld="3" item="12"/>
        </tpls>
      </m>
      <m in="0">
        <tpls c="5">
          <tpl hier="6" item="3"/>
          <tpl hier="10" item="1"/>
          <tpl fld="8" item="1"/>
          <tpl hier="30" item="12"/>
          <tpl fld="3" item="2"/>
        </tpls>
      </m>
      <m in="0">
        <tpls c="5">
          <tpl hier="6" item="3"/>
          <tpl hier="10" item="1"/>
          <tpl fld="7" item="3"/>
          <tpl hier="30" item="12"/>
          <tpl fld="3" item="2"/>
        </tpls>
      </m>
      <n v="4" in="0">
        <tpls c="5">
          <tpl hier="6" item="3"/>
          <tpl hier="7" item="4294967295"/>
          <tpl hier="10" item="1"/>
          <tpl hier="30" item="12"/>
          <tpl fld="3" item="1"/>
        </tpls>
      </n>
      <m in="0">
        <tpls c="5">
          <tpl hier="6" item="3"/>
          <tpl fld="6" item="5"/>
          <tpl hier="10" item="1"/>
          <tpl hier="30" item="12"/>
          <tpl fld="3" item="2"/>
        </tpls>
      </m>
      <n v="4" in="0">
        <tpls c="5">
          <tpl hier="6" item="3"/>
          <tpl hier="10" item="1"/>
          <tpl hier="23" item="4294967295"/>
          <tpl hier="30" item="12"/>
          <tpl fld="3" item="1"/>
        </tpls>
      </n>
      <m in="0">
        <tpls c="5">
          <tpl hier="6" item="3"/>
          <tpl hier="10" item="1"/>
          <tpl fld="8" item="3"/>
          <tpl hier="30" item="12"/>
          <tpl fld="3" item="1"/>
        </tpls>
      </m>
      <n v="1" in="0">
        <tpls c="5">
          <tpl hier="6" item="3"/>
          <tpl hier="10" item="1"/>
          <tpl fld="7" item="2"/>
          <tpl hier="30" item="12"/>
          <tpl fld="3" item="2"/>
        </tpls>
      </n>
      <n v="2" in="0">
        <tpls c="5">
          <tpl hier="6" item="3"/>
          <tpl hier="10" item="1"/>
          <tpl fld="7" item="0"/>
          <tpl hier="30" item="12"/>
          <tpl fld="3" item="1"/>
        </tpls>
      </n>
      <m in="1">
        <tpls c="4">
          <tpl hier="6" item="3"/>
          <tpl hier="10" item="1"/>
          <tpl hier="30" item="12"/>
          <tpl fld="3" item="4"/>
        </tpls>
      </m>
      <n v="2" in="0">
        <tpls c="5">
          <tpl hier="4" item="4294967295"/>
          <tpl hier="6" item="3"/>
          <tpl hier="10" item="1"/>
          <tpl hier="30" item="12"/>
          <tpl fld="3" item="2"/>
        </tpls>
      </n>
      <n v="4" in="0">
        <tpls c="5">
          <tpl hier="4" item="4294967295"/>
          <tpl hier="6" item="3"/>
          <tpl hier="10" item="1"/>
          <tpl hier="30" item="12"/>
          <tpl fld="3" item="1"/>
        </tpls>
      </n>
      <m in="0">
        <tpls c="5">
          <tpl hier="6" item="3"/>
          <tpl hier="10" item="1"/>
          <tpl fld="7" item="3"/>
          <tpl hier="30" item="12"/>
          <tpl fld="3" item="1"/>
        </tpls>
      </m>
      <n v="5600" in="0">
        <tpls c="4">
          <tpl hier="6" item="0"/>
          <tpl hier="10" item="1"/>
          <tpl hier="30" item="12"/>
          <tpl fld="3" item="3"/>
        </tpls>
      </n>
      <n v="1500" in="0">
        <tpls c="4">
          <tpl hier="6" item="0"/>
          <tpl hier="10" item="1"/>
          <tpl hier="30" item="12"/>
          <tpl fld="3" item="5"/>
        </tpls>
      </n>
      <n v="5600" in="0">
        <tpls c="4">
          <tpl hier="6" item="0"/>
          <tpl hier="10" item="1"/>
          <tpl hier="30" item="12"/>
          <tpl fld="3" item="6"/>
        </tpls>
      </n>
      <m in="0">
        <tpls c="4">
          <tpl hier="6" item="0"/>
          <tpl hier="10" item="1"/>
          <tpl hier="30" item="12"/>
          <tpl fld="3" item="7"/>
        </tpls>
      </m>
      <n v="5600" in="0">
        <tpls c="4">
          <tpl hier="6" item="0"/>
          <tpl hier="10" item="1"/>
          <tpl hier="30" item="12"/>
          <tpl fld="3" item="8"/>
        </tpls>
      </n>
      <m in="0">
        <tpls c="4">
          <tpl hier="6" item="0"/>
          <tpl hier="10" item="1"/>
          <tpl hier="30" item="12"/>
          <tpl fld="3" item="9"/>
        </tpls>
      </m>
      <n v="500" in="0">
        <tpls c="4">
          <tpl hier="6" item="0"/>
          <tpl hier="10" item="1"/>
          <tpl hier="30" item="12"/>
          <tpl fld="3" item="10"/>
        </tpls>
      </n>
      <n v="5600" in="0">
        <tpls c="4">
          <tpl hier="6" item="0"/>
          <tpl hier="10" item="1"/>
          <tpl hier="30" item="12"/>
          <tpl fld="3" item="11"/>
        </tpls>
      </n>
      <n v="8" in="0">
        <tpls c="5">
          <tpl hier="1" item="4294967295"/>
          <tpl hier="6" item="0"/>
          <tpl hier="10" item="1"/>
          <tpl hier="30" item="12"/>
          <tpl fld="3" item="0"/>
        </tpls>
      </n>
      <m in="0">
        <tpls c="5">
          <tpl fld="2" item="6"/>
          <tpl hier="6" item="0"/>
          <tpl hier="10" item="1"/>
          <tpl hier="30" item="12"/>
          <tpl fld="3" item="2"/>
        </tpls>
      </m>
      <m in="0">
        <tpls c="5">
          <tpl fld="2" item="1"/>
          <tpl hier="6" item="0"/>
          <tpl hier="10" item="1"/>
          <tpl hier="30" item="12"/>
          <tpl fld="3" item="2"/>
        </tpls>
      </m>
      <n v="1" in="0">
        <tpls c="5">
          <tpl fld="2" item="4"/>
          <tpl hier="6" item="0"/>
          <tpl hier="10" item="1"/>
          <tpl hier="30" item="12"/>
          <tpl fld="3" item="2"/>
        </tpls>
      </n>
      <n v="4" in="0">
        <tpls c="5">
          <tpl fld="5" item="1"/>
          <tpl hier="6" item="0"/>
          <tpl hier="10" item="1"/>
          <tpl hier="30" item="12"/>
          <tpl fld="3" item="0"/>
        </tpls>
      </n>
      <n v="2" in="0">
        <tpls c="5">
          <tpl hier="6" item="0"/>
          <tpl fld="6" item="0"/>
          <tpl hier="10" item="1"/>
          <tpl hier="30" item="12"/>
          <tpl fld="3" item="1"/>
        </tpls>
      </n>
      <m in="0">
        <tpls c="5">
          <tpl fld="2" item="2"/>
          <tpl hier="6" item="0"/>
          <tpl hier="10" item="1"/>
          <tpl hier="30" item="12"/>
          <tpl fld="3" item="1"/>
        </tpls>
      </m>
      <m in="0">
        <tpls c="5">
          <tpl fld="2" item="4"/>
          <tpl hier="6" item="0"/>
          <tpl hier="10" item="1"/>
          <tpl hier="30" item="12"/>
          <tpl fld="3" item="1"/>
        </tpls>
      </m>
      <m in="0">
        <tpls c="5">
          <tpl fld="2" item="3"/>
          <tpl hier="6" item="0"/>
          <tpl hier="10" item="1"/>
          <tpl hier="30" item="12"/>
          <tpl fld="3" item="2"/>
        </tpls>
      </m>
      <n v="4" in="0">
        <tpls c="5">
          <tpl fld="5" item="0"/>
          <tpl hier="6" item="0"/>
          <tpl hier="10" item="1"/>
          <tpl hier="30" item="12"/>
          <tpl fld="3" item="0"/>
        </tpls>
      </n>
      <n v="1" in="0">
        <tpls c="5">
          <tpl fld="2" item="1"/>
          <tpl hier="6" item="0"/>
          <tpl hier="10" item="1"/>
          <tpl hier="30" item="12"/>
          <tpl fld="3" item="1"/>
        </tpls>
      </n>
      <m in="0">
        <tpls c="5">
          <tpl fld="2" item="5"/>
          <tpl hier="6" item="0"/>
          <tpl hier="10" item="1"/>
          <tpl hier="30" item="12"/>
          <tpl fld="3" item="2"/>
        </tpls>
      </m>
      <n v="4" in="0">
        <tpls c="5">
          <tpl hier="6" item="0"/>
          <tpl hier="10" item="1"/>
          <tpl hier="25" item="4294967295"/>
          <tpl hier="30" item="12"/>
          <tpl fld="3" item="2"/>
        </tpls>
      </n>
      <n v="1" in="0">
        <tpls c="5">
          <tpl fld="2" item="5"/>
          <tpl hier="6" item="0"/>
          <tpl hier="10" item="1"/>
          <tpl hier="30" item="12"/>
          <tpl fld="3" item="1"/>
        </tpls>
      </n>
      <m in="0">
        <tpls c="5">
          <tpl hier="6" item="0"/>
          <tpl fld="6" item="1"/>
          <tpl hier="10" item="1"/>
          <tpl hier="30" item="12"/>
          <tpl fld="3" item="1"/>
        </tpls>
      </m>
      <n v="4" in="0">
        <tpls c="5">
          <tpl hier="6" item="0"/>
          <tpl hier="10" item="1"/>
          <tpl hier="25" item="4294967295"/>
          <tpl hier="30" item="12"/>
          <tpl fld="3" item="1"/>
        </tpls>
      </n>
      <n v="1" in="0">
        <tpls c="5">
          <tpl hier="6" item="0"/>
          <tpl hier="10" item="1"/>
          <tpl fld="7" item="1"/>
          <tpl hier="30" item="12"/>
          <tpl fld="3" item="1"/>
        </tpls>
      </n>
      <n v="1" in="0">
        <tpls c="5">
          <tpl fld="2" item="2"/>
          <tpl hier="6" item="0"/>
          <tpl hier="10" item="1"/>
          <tpl hier="30" item="12"/>
          <tpl fld="3" item="2"/>
        </tpls>
      </n>
      <n v="1" in="0">
        <tpls c="5">
          <tpl hier="6" item="0"/>
          <tpl fld="6" item="3"/>
          <tpl hier="10" item="1"/>
          <tpl hier="30" item="12"/>
          <tpl fld="3" item="2"/>
        </tpls>
      </n>
      <n v="2" in="0">
        <tpls c="5">
          <tpl hier="6" item="0"/>
          <tpl hier="10" item="1"/>
          <tpl fld="7" item="2"/>
          <tpl hier="30" item="12"/>
          <tpl fld="3" item="1"/>
        </tpls>
      </n>
      <m in="0">
        <tpls c="5">
          <tpl hier="6" item="0"/>
          <tpl fld="6" item="2"/>
          <tpl hier="10" item="1"/>
          <tpl hier="30" item="12"/>
          <tpl fld="3" item="2"/>
        </tpls>
      </m>
      <n v="3" in="0">
        <tpls c="5">
          <tpl hier="6" item="0"/>
          <tpl hier="10" item="1"/>
          <tpl fld="7" item="1"/>
          <tpl hier="30" item="12"/>
          <tpl fld="3" item="2"/>
        </tpls>
      </n>
      <m in="0">
        <tpls c="5">
          <tpl fld="2" item="3"/>
          <tpl hier="6" item="0"/>
          <tpl hier="10" item="1"/>
          <tpl hier="30" item="12"/>
          <tpl fld="3" item="1"/>
        </tpls>
      </m>
      <m in="0">
        <tpls c="5">
          <tpl hier="6" item="0"/>
          <tpl fld="6" item="4"/>
          <tpl hier="10" item="1"/>
          <tpl hier="30" item="12"/>
          <tpl fld="3" item="2"/>
        </tpls>
      </m>
      <n v="2" in="0">
        <tpls c="5">
          <tpl hier="6" item="0"/>
          <tpl fld="6" item="0"/>
          <tpl hier="10" item="1"/>
          <tpl hier="30" item="12"/>
          <tpl fld="3" item="2"/>
        </tpls>
      </n>
      <n v="1" in="0">
        <tpls c="5">
          <tpl hier="6" item="0"/>
          <tpl fld="6" item="1"/>
          <tpl hier="10" item="1"/>
          <tpl hier="30" item="12"/>
          <tpl fld="3" item="2"/>
        </tpls>
      </n>
      <m in="0">
        <tpls c="5">
          <tpl hier="6" item="0"/>
          <tpl fld="6" item="6"/>
          <tpl hier="10" item="1"/>
          <tpl hier="30" item="12"/>
          <tpl fld="3" item="2"/>
        </tpls>
      </m>
      <n v="1" in="0">
        <tpls c="5">
          <tpl hier="6" item="0"/>
          <tpl fld="6" item="2"/>
          <tpl hier="10" item="1"/>
          <tpl hier="30" item="12"/>
          <tpl fld="3" item="1"/>
        </tpls>
      </n>
      <m in="0">
        <tpls c="5">
          <tpl fld="2" item="6"/>
          <tpl hier="6" item="0"/>
          <tpl hier="10" item="1"/>
          <tpl hier="30" item="12"/>
          <tpl fld="3" item="1"/>
        </tpls>
      </m>
      <n v="2" in="0">
        <tpls c="5">
          <tpl fld="2" item="0"/>
          <tpl hier="6" item="0"/>
          <tpl hier="10" item="1"/>
          <tpl hier="30" item="12"/>
          <tpl fld="3" item="2"/>
        </tpls>
      </n>
      <n v="2" in="0">
        <tpls c="5">
          <tpl fld="2" item="0"/>
          <tpl hier="6" item="0"/>
          <tpl hier="10" item="1"/>
          <tpl hier="30" item="12"/>
          <tpl fld="3" item="1"/>
        </tpls>
      </n>
      <n v="1" in="0">
        <tpls c="5">
          <tpl hier="6" item="0"/>
          <tpl fld="6" item="6"/>
          <tpl hier="10" item="1"/>
          <tpl hier="30" item="12"/>
          <tpl fld="3" item="1"/>
        </tpls>
      </n>
      <n v="4" in="0">
        <tpls c="5">
          <tpl hier="6" item="0"/>
          <tpl hier="10" item="1"/>
          <tpl fld="8" item="0"/>
          <tpl hier="30" item="12"/>
          <tpl fld="3" item="2"/>
        </tpls>
      </n>
      <n v="4" in="0">
        <tpls c="5">
          <tpl hier="6" item="0"/>
          <tpl hier="10" item="1"/>
          <tpl fld="8" item="0"/>
          <tpl hier="30" item="12"/>
          <tpl fld="3" item="1"/>
        </tpls>
      </n>
      <m in="0">
        <tpls c="5">
          <tpl hier="6" item="0"/>
          <tpl hier="10" item="1"/>
          <tpl fld="8" item="3"/>
          <tpl hier="30" item="12"/>
          <tpl fld="3" item="2"/>
        </tpls>
      </m>
      <m in="0">
        <tpls c="5">
          <tpl hier="6" item="0"/>
          <tpl hier="10" item="1"/>
          <tpl fld="7" item="0"/>
          <tpl hier="30" item="12"/>
          <tpl fld="3" item="2"/>
        </tpls>
      </m>
      <m in="0">
        <tpls c="5">
          <tpl hier="6" item="0"/>
          <tpl fld="6" item="3"/>
          <tpl hier="10" item="1"/>
          <tpl hier="30" item="12"/>
          <tpl fld="3" item="1"/>
        </tpls>
      </m>
      <n v="4" in="0">
        <tpls c="5">
          <tpl hier="6" item="0"/>
          <tpl hier="10" item="1"/>
          <tpl hier="23" item="4294967295"/>
          <tpl hier="30" item="12"/>
          <tpl fld="3" item="2"/>
        </tpls>
      </n>
      <m in="0">
        <tpls c="5">
          <tpl hier="6" item="0"/>
          <tpl fld="6" item="5"/>
          <tpl hier="10" item="1"/>
          <tpl hier="30" item="12"/>
          <tpl fld="3" item="1"/>
        </tpls>
      </m>
      <m in="0">
        <tpls c="5">
          <tpl hier="6" item="0"/>
          <tpl hier="10" item="1"/>
          <tpl fld="8" item="1"/>
          <tpl hier="30" item="12"/>
          <tpl fld="3" item="1"/>
        </tpls>
      </m>
      <m in="0">
        <tpls c="5">
          <tpl hier="6" item="0"/>
          <tpl hier="10" item="1"/>
          <tpl fld="8" item="2"/>
          <tpl hier="30" item="12"/>
          <tpl fld="3" item="2"/>
        </tpls>
      </m>
      <m in="0">
        <tpls c="5">
          <tpl hier="6" item="0"/>
          <tpl hier="10" item="1"/>
          <tpl fld="8" item="2"/>
          <tpl hier="30" item="12"/>
          <tpl fld="3" item="1"/>
        </tpls>
      </m>
      <m in="0">
        <tpls c="5">
          <tpl hier="6" item="0"/>
          <tpl fld="6" item="4"/>
          <tpl hier="10" item="1"/>
          <tpl hier="30" item="12"/>
          <tpl fld="3" item="1"/>
        </tpls>
      </m>
      <n v="4" in="0">
        <tpls c="5">
          <tpl hier="6" item="0"/>
          <tpl hier="7" item="4294967295"/>
          <tpl hier="10" item="1"/>
          <tpl hier="30" item="12"/>
          <tpl fld="3" item="2"/>
        </tpls>
      </n>
      <m in="0">
        <tpls c="4">
          <tpl hier="6" item="0"/>
          <tpl hier="10" item="1"/>
          <tpl hier="30" item="12"/>
          <tpl fld="3" item="12"/>
        </tpls>
      </m>
      <m in="0">
        <tpls c="5">
          <tpl hier="6" item="0"/>
          <tpl hier="10" item="1"/>
          <tpl fld="8" item="1"/>
          <tpl hier="30" item="12"/>
          <tpl fld="3" item="2"/>
        </tpls>
      </m>
      <n v="1" in="0">
        <tpls c="5">
          <tpl hier="6" item="0"/>
          <tpl hier="10" item="1"/>
          <tpl fld="7" item="3"/>
          <tpl hier="30" item="12"/>
          <tpl fld="3" item="2"/>
        </tpls>
      </n>
      <n v="4" in="0">
        <tpls c="5">
          <tpl hier="6" item="0"/>
          <tpl hier="7" item="4294967295"/>
          <tpl hier="10" item="1"/>
          <tpl hier="30" item="12"/>
          <tpl fld="3" item="1"/>
        </tpls>
      </n>
      <m in="0">
        <tpls c="5">
          <tpl hier="6" item="0"/>
          <tpl fld="6" item="5"/>
          <tpl hier="10" item="1"/>
          <tpl hier="30" item="12"/>
          <tpl fld="3" item="2"/>
        </tpls>
      </m>
      <n v="4" in="0">
        <tpls c="5">
          <tpl hier="6" item="0"/>
          <tpl hier="10" item="1"/>
          <tpl hier="23" item="4294967295"/>
          <tpl hier="30" item="12"/>
          <tpl fld="3" item="1"/>
        </tpls>
      </n>
      <m in="0">
        <tpls c="5">
          <tpl hier="6" item="0"/>
          <tpl hier="10" item="1"/>
          <tpl fld="8" item="3"/>
          <tpl hier="30" item="12"/>
          <tpl fld="3" item="1"/>
        </tpls>
      </m>
      <m in="0">
        <tpls c="5">
          <tpl hier="6" item="0"/>
          <tpl hier="10" item="1"/>
          <tpl fld="7" item="2"/>
          <tpl hier="30" item="12"/>
          <tpl fld="3" item="2"/>
        </tpls>
      </m>
      <m in="0">
        <tpls c="5">
          <tpl hier="6" item="0"/>
          <tpl hier="10" item="1"/>
          <tpl fld="7" item="0"/>
          <tpl hier="30" item="12"/>
          <tpl fld="3" item="1"/>
        </tpls>
      </m>
      <m in="1">
        <tpls c="4">
          <tpl hier="6" item="0"/>
          <tpl hier="10" item="1"/>
          <tpl hier="30" item="12"/>
          <tpl fld="3" item="4"/>
        </tpls>
      </m>
      <n v="4" in="0">
        <tpls c="5">
          <tpl hier="4" item="4294967295"/>
          <tpl hier="6" item="0"/>
          <tpl hier="10" item="1"/>
          <tpl hier="30" item="12"/>
          <tpl fld="3" item="2"/>
        </tpls>
      </n>
      <n v="4" in="0">
        <tpls c="5">
          <tpl hier="4" item="4294967295"/>
          <tpl hier="6" item="0"/>
          <tpl hier="10" item="1"/>
          <tpl hier="30" item="12"/>
          <tpl fld="3" item="1"/>
        </tpls>
      </n>
      <n v="1" in="0">
        <tpls c="5">
          <tpl hier="6" item="0"/>
          <tpl hier="10" item="1"/>
          <tpl fld="7" item="3"/>
          <tpl hier="30" item="12"/>
          <tpl fld="3" item="1"/>
        </tpls>
      </n>
      <n v="8.1081081081081086E-2" in="1">
        <tpls c="4">
          <tpl hier="6" item="7"/>
          <tpl hier="10" item="1"/>
          <tpl hier="30" item="18"/>
          <tpl fld="3" item="4"/>
        </tpls>
      </n>
      <n v="6" in="0">
        <tpls c="4">
          <tpl hier="6" item="7"/>
          <tpl hier="10" item="1"/>
          <tpl hier="30" item="18"/>
          <tpl fld="3" item="12"/>
        </tpls>
      </n>
      <n v="60000" in="0">
        <tpls c="4">
          <tpl hier="6" item="7"/>
          <tpl hier="10" item="1"/>
          <tpl hier="30" item="18"/>
          <tpl fld="3" item="3"/>
        </tpls>
      </n>
      <n v="23000" in="0">
        <tpls c="4">
          <tpl hier="6" item="7"/>
          <tpl hier="10" item="1"/>
          <tpl hier="30" item="18"/>
          <tpl fld="3" item="5"/>
        </tpls>
      </n>
      <n v="60000" in="0">
        <tpls c="4">
          <tpl hier="6" item="7"/>
          <tpl hier="10" item="1"/>
          <tpl hier="30" item="18"/>
          <tpl fld="3" item="6"/>
        </tpls>
      </n>
      <n v="1" in="0">
        <tpls c="4">
          <tpl hier="6" item="7"/>
          <tpl hier="10" item="1"/>
          <tpl hier="30" item="18"/>
          <tpl fld="3" item="7"/>
        </tpls>
      </n>
      <n v="60000" in="0">
        <tpls c="4">
          <tpl hier="6" item="7"/>
          <tpl hier="10" item="1"/>
          <tpl hier="30" item="18"/>
          <tpl fld="3" item="8"/>
        </tpls>
      </n>
      <n v="2" in="0">
        <tpls c="4">
          <tpl hier="6" item="7"/>
          <tpl hier="10" item="1"/>
          <tpl hier="30" item="18"/>
          <tpl fld="3" item="9"/>
        </tpls>
      </n>
      <n v="1500" in="0">
        <tpls c="4">
          <tpl hier="6" item="7"/>
          <tpl hier="10" item="1"/>
          <tpl hier="30" item="18"/>
          <tpl fld="3" item="10"/>
        </tpls>
      </n>
      <n v="60000" in="0">
        <tpls c="4">
          <tpl hier="6" item="7"/>
          <tpl hier="10" item="1"/>
          <tpl hier="30" item="18"/>
          <tpl fld="3" item="11"/>
        </tpls>
      </n>
      <n v="74" in="0">
        <tpls c="5">
          <tpl hier="1" item="4294967295"/>
          <tpl hier="6" item="7"/>
          <tpl hier="10" item="1"/>
          <tpl hier="30" item="18"/>
          <tpl fld="3" item="0"/>
        </tpls>
      </n>
      <n v="7" in="0">
        <tpls c="5">
          <tpl fld="2" item="6"/>
          <tpl hier="6" item="7"/>
          <tpl hier="10" item="1"/>
          <tpl hier="30" item="18"/>
          <tpl fld="3" item="2"/>
        </tpls>
      </n>
      <n v="7" in="0">
        <tpls c="5">
          <tpl fld="2" item="1"/>
          <tpl hier="6" item="7"/>
          <tpl hier="10" item="1"/>
          <tpl hier="30" item="18"/>
          <tpl fld="3" item="2"/>
        </tpls>
      </n>
      <n v="6" in="0">
        <tpls c="5">
          <tpl fld="2" item="4"/>
          <tpl hier="6" item="7"/>
          <tpl hier="10" item="1"/>
          <tpl hier="30" item="18"/>
          <tpl fld="3" item="2"/>
        </tpls>
      </n>
      <n v="34" in="0">
        <tpls c="5">
          <tpl fld="5" item="1"/>
          <tpl hier="6" item="7"/>
          <tpl hier="10" item="1"/>
          <tpl hier="30" item="18"/>
          <tpl fld="3" item="0"/>
        </tpls>
      </n>
      <n v="6" in="0">
        <tpls c="5">
          <tpl hier="6" item="7"/>
          <tpl fld="6" item="0"/>
          <tpl hier="10" item="1"/>
          <tpl hier="30" item="18"/>
          <tpl fld="3" item="1"/>
        </tpls>
      </n>
      <n v="5" in="0">
        <tpls c="5">
          <tpl fld="2" item="2"/>
          <tpl hier="6" item="7"/>
          <tpl hier="10" item="1"/>
          <tpl hier="30" item="18"/>
          <tpl fld="3" item="1"/>
        </tpls>
      </n>
      <n v="3" in="0">
        <tpls c="5">
          <tpl fld="2" item="4"/>
          <tpl hier="6" item="7"/>
          <tpl hier="10" item="1"/>
          <tpl hier="30" item="18"/>
          <tpl fld="3" item="1"/>
        </tpls>
      </n>
      <n v="5" in="0">
        <tpls c="5">
          <tpl fld="2" item="3"/>
          <tpl hier="6" item="7"/>
          <tpl hier="10" item="1"/>
          <tpl hier="30" item="18"/>
          <tpl fld="3" item="2"/>
        </tpls>
      </n>
      <n v="40" in="0">
        <tpls c="5">
          <tpl fld="5" item="0"/>
          <tpl hier="6" item="7"/>
          <tpl hier="10" item="1"/>
          <tpl hier="30" item="18"/>
          <tpl fld="3" item="0"/>
        </tpls>
      </n>
      <n v="7" in="0">
        <tpls c="5">
          <tpl fld="2" item="1"/>
          <tpl hier="6" item="7"/>
          <tpl hier="10" item="1"/>
          <tpl hier="30" item="18"/>
          <tpl fld="3" item="1"/>
        </tpls>
      </n>
      <n v="4" in="0">
        <tpls c="5">
          <tpl fld="2" item="5"/>
          <tpl hier="6" item="7"/>
          <tpl hier="10" item="1"/>
          <tpl hier="30" item="18"/>
          <tpl fld="3" item="2"/>
        </tpls>
      </n>
      <n v="40" in="0">
        <tpls c="5">
          <tpl hier="6" item="7"/>
          <tpl hier="10" item="1"/>
          <tpl hier="25" item="4294967295"/>
          <tpl hier="30" item="18"/>
          <tpl fld="3" item="2"/>
        </tpls>
      </n>
      <n v="5" in="0">
        <tpls c="5">
          <tpl fld="2" item="5"/>
          <tpl hier="6" item="7"/>
          <tpl hier="10" item="1"/>
          <tpl hier="30" item="18"/>
          <tpl fld="3" item="1"/>
        </tpls>
      </n>
      <n v="3" in="0">
        <tpls c="5">
          <tpl hier="6" item="7"/>
          <tpl fld="6" item="1"/>
          <tpl hier="10" item="1"/>
          <tpl hier="30" item="18"/>
          <tpl fld="3" item="1"/>
        </tpls>
      </n>
      <n v="34" in="0">
        <tpls c="5">
          <tpl hier="6" item="7"/>
          <tpl hier="10" item="1"/>
          <tpl hier="25" item="4294967295"/>
          <tpl hier="30" item="18"/>
          <tpl fld="3" item="1"/>
        </tpls>
      </n>
      <n v="5" in="0">
        <tpls c="5">
          <tpl hier="6" item="7"/>
          <tpl hier="10" item="1"/>
          <tpl fld="7" item="1"/>
          <tpl hier="30" item="18"/>
          <tpl fld="3" item="1"/>
        </tpls>
      </n>
      <n v="5" in="0">
        <tpls c="5">
          <tpl fld="2" item="2"/>
          <tpl hier="6" item="7"/>
          <tpl hier="10" item="1"/>
          <tpl hier="30" item="18"/>
          <tpl fld="3" item="2"/>
        </tpls>
      </n>
      <n v="5" in="0">
        <tpls c="5">
          <tpl hier="6" item="7"/>
          <tpl fld="6" item="3"/>
          <tpl hier="10" item="1"/>
          <tpl hier="30" item="18"/>
          <tpl fld="3" item="2"/>
        </tpls>
      </n>
      <n v="8" in="0">
        <tpls c="5">
          <tpl hier="6" item="7"/>
          <tpl hier="10" item="1"/>
          <tpl fld="7" item="2"/>
          <tpl hier="30" item="18"/>
          <tpl fld="3" item="1"/>
        </tpls>
      </n>
      <n v="7" in="0">
        <tpls c="5">
          <tpl hier="6" item="7"/>
          <tpl fld="6" item="2"/>
          <tpl hier="10" item="1"/>
          <tpl hier="30" item="18"/>
          <tpl fld="3" item="2"/>
        </tpls>
      </n>
      <n v="10" in="0">
        <tpls c="5">
          <tpl hier="6" item="7"/>
          <tpl hier="10" item="1"/>
          <tpl fld="7" item="1"/>
          <tpl hier="30" item="18"/>
          <tpl fld="3" item="2"/>
        </tpls>
      </n>
      <n v="2" in="0">
        <tpls c="5">
          <tpl fld="2" item="3"/>
          <tpl hier="6" item="7"/>
          <tpl hier="10" item="1"/>
          <tpl hier="30" item="18"/>
          <tpl fld="3" item="1"/>
        </tpls>
      </n>
      <n v="5" in="0">
        <tpls c="5">
          <tpl hier="6" item="7"/>
          <tpl fld="6" item="4"/>
          <tpl hier="10" item="1"/>
          <tpl hier="30" item="18"/>
          <tpl fld="3" item="2"/>
        </tpls>
      </n>
      <n v="6" in="0">
        <tpls c="5">
          <tpl hier="6" item="7"/>
          <tpl fld="6" item="0"/>
          <tpl hier="10" item="1"/>
          <tpl hier="30" item="18"/>
          <tpl fld="3" item="2"/>
        </tpls>
      </n>
      <n v="6" in="0">
        <tpls c="5">
          <tpl hier="6" item="7"/>
          <tpl fld="6" item="1"/>
          <tpl hier="10" item="1"/>
          <tpl hier="30" item="18"/>
          <tpl fld="3" item="2"/>
        </tpls>
      </n>
      <n v="4" in="0">
        <tpls c="5">
          <tpl hier="6" item="7"/>
          <tpl fld="6" item="6"/>
          <tpl hier="10" item="1"/>
          <tpl hier="30" item="18"/>
          <tpl fld="3" item="2"/>
        </tpls>
      </n>
      <n v="7" in="0">
        <tpls c="5">
          <tpl hier="6" item="7"/>
          <tpl fld="6" item="2"/>
          <tpl hier="10" item="1"/>
          <tpl hier="30" item="18"/>
          <tpl fld="3" item="1"/>
        </tpls>
      </n>
      <n v="6" in="0">
        <tpls c="5">
          <tpl fld="2" item="6"/>
          <tpl hier="6" item="7"/>
          <tpl hier="10" item="1"/>
          <tpl hier="30" item="18"/>
          <tpl fld="3" item="1"/>
        </tpls>
      </n>
      <n v="6" in="0">
        <tpls c="5">
          <tpl fld="2" item="0"/>
          <tpl hier="6" item="7"/>
          <tpl hier="10" item="1"/>
          <tpl hier="30" item="18"/>
          <tpl fld="3" item="2"/>
        </tpls>
      </n>
      <n v="6" in="0">
        <tpls c="5">
          <tpl fld="2" item="0"/>
          <tpl hier="6" item="7"/>
          <tpl hier="10" item="1"/>
          <tpl hier="30" item="18"/>
          <tpl fld="3" item="1"/>
        </tpls>
      </n>
      <n v="5" in="0">
        <tpls c="5">
          <tpl hier="6" item="7"/>
          <tpl fld="6" item="6"/>
          <tpl hier="10" item="1"/>
          <tpl hier="30" item="18"/>
          <tpl fld="3" item="1"/>
        </tpls>
      </n>
      <n v="5" in="0">
        <tpls c="5">
          <tpl hier="6" item="7"/>
          <tpl hier="10" item="1"/>
          <tpl fld="8" item="0"/>
          <tpl hier="30" item="18"/>
          <tpl fld="3" item="2"/>
        </tpls>
      </n>
      <n v="5" in="0">
        <tpls c="5">
          <tpl hier="6" item="7"/>
          <tpl hier="10" item="1"/>
          <tpl fld="8" item="0"/>
          <tpl hier="30" item="18"/>
          <tpl fld="3" item="1"/>
        </tpls>
      </n>
      <m in="0">
        <tpls c="5">
          <tpl hier="6" item="7"/>
          <tpl hier="10" item="1"/>
          <tpl fld="8" item="3"/>
          <tpl hier="30" item="18"/>
          <tpl fld="3" item="2"/>
        </tpls>
      </m>
      <n v="7" in="0">
        <tpls c="5">
          <tpl hier="6" item="7"/>
          <tpl hier="10" item="1"/>
          <tpl fld="7" item="0"/>
          <tpl hier="30" item="18"/>
          <tpl fld="3" item="2"/>
        </tpls>
      </n>
      <n v="5" in="0">
        <tpls c="5">
          <tpl hier="6" item="7"/>
          <tpl fld="6" item="3"/>
          <tpl hier="10" item="1"/>
          <tpl hier="30" item="18"/>
          <tpl fld="3" item="1"/>
        </tpls>
      </n>
      <n v="40" in="0">
        <tpls c="5">
          <tpl hier="6" item="7"/>
          <tpl hier="10" item="1"/>
          <tpl hier="23" item="4294967295"/>
          <tpl hier="30" item="18"/>
          <tpl fld="3" item="2"/>
        </tpls>
      </n>
      <n v="6" in="0">
        <tpls c="5">
          <tpl hier="6" item="7"/>
          <tpl fld="6" item="5"/>
          <tpl hier="10" item="1"/>
          <tpl hier="30" item="18"/>
          <tpl fld="3" item="1"/>
        </tpls>
      </n>
      <n v="29" in="0">
        <tpls c="5">
          <tpl hier="6" item="7"/>
          <tpl hier="10" item="1"/>
          <tpl fld="8" item="1"/>
          <tpl hier="30" item="18"/>
          <tpl fld="3" item="1"/>
        </tpls>
      </n>
      <m in="0">
        <tpls c="5">
          <tpl hier="6" item="7"/>
          <tpl hier="10" item="1"/>
          <tpl fld="8" item="2"/>
          <tpl hier="30" item="18"/>
          <tpl fld="3" item="2"/>
        </tpls>
      </m>
      <m in="0">
        <tpls c="5">
          <tpl hier="6" item="7"/>
          <tpl hier="10" item="1"/>
          <tpl fld="8" item="2"/>
          <tpl hier="30" item="18"/>
          <tpl fld="3" item="1"/>
        </tpls>
      </m>
      <n v="2" in="0">
        <tpls c="5">
          <tpl hier="6" item="7"/>
          <tpl fld="6" item="4"/>
          <tpl hier="10" item="1"/>
          <tpl hier="30" item="18"/>
          <tpl fld="3" item="1"/>
        </tpls>
      </n>
      <n v="40" in="0">
        <tpls c="5">
          <tpl hier="6" item="7"/>
          <tpl hier="7" item="4294967295"/>
          <tpl hier="10" item="1"/>
          <tpl hier="30" item="18"/>
          <tpl fld="3" item="2"/>
        </tpls>
      </n>
      <n v="35" in="0">
        <tpls c="5">
          <tpl hier="6" item="7"/>
          <tpl hier="10" item="1"/>
          <tpl fld="8" item="1"/>
          <tpl hier="30" item="18"/>
          <tpl fld="3" item="2"/>
        </tpls>
      </n>
      <n v="9" in="0">
        <tpls c="5">
          <tpl hier="6" item="7"/>
          <tpl hier="10" item="1"/>
          <tpl fld="7" item="3"/>
          <tpl hier="30" item="18"/>
          <tpl fld="3" item="2"/>
        </tpls>
      </n>
      <n v="34" in="0">
        <tpls c="5">
          <tpl hier="6" item="7"/>
          <tpl hier="7" item="4294967295"/>
          <tpl hier="10" item="1"/>
          <tpl hier="30" item="18"/>
          <tpl fld="3" item="1"/>
        </tpls>
      </n>
      <n v="7" in="0">
        <tpls c="5">
          <tpl hier="6" item="7"/>
          <tpl fld="6" item="5"/>
          <tpl hier="10" item="1"/>
          <tpl hier="30" item="18"/>
          <tpl fld="3" item="2"/>
        </tpls>
      </n>
      <n v="34" in="0">
        <tpls c="5">
          <tpl hier="6" item="7"/>
          <tpl hier="10" item="1"/>
          <tpl hier="23" item="4294967295"/>
          <tpl hier="30" item="18"/>
          <tpl fld="3" item="1"/>
        </tpls>
      </n>
      <m in="0">
        <tpls c="5">
          <tpl hier="6" item="7"/>
          <tpl hier="10" item="1"/>
          <tpl fld="8" item="3"/>
          <tpl hier="30" item="18"/>
          <tpl fld="3" item="1"/>
        </tpls>
      </m>
      <n v="14" in="0">
        <tpls c="5">
          <tpl hier="6" item="7"/>
          <tpl hier="10" item="1"/>
          <tpl fld="7" item="2"/>
          <tpl hier="30" item="18"/>
          <tpl fld="3" item="2"/>
        </tpls>
      </n>
      <n v="4" in="0">
        <tpls c="5">
          <tpl hier="6" item="7"/>
          <tpl hier="10" item="1"/>
          <tpl fld="7" item="0"/>
          <tpl hier="30" item="18"/>
          <tpl fld="3" item="1"/>
        </tpls>
      </n>
      <n v="40" in="0">
        <tpls c="5">
          <tpl hier="4" item="4294967295"/>
          <tpl hier="6" item="7"/>
          <tpl hier="10" item="1"/>
          <tpl hier="30" item="18"/>
          <tpl fld="3" item="2"/>
        </tpls>
      </n>
      <n v="34" in="0">
        <tpls c="5">
          <tpl hier="4" item="4294967295"/>
          <tpl hier="6" item="7"/>
          <tpl hier="10" item="1"/>
          <tpl hier="30" item="18"/>
          <tpl fld="3" item="1"/>
        </tpls>
      </n>
      <n v="17" in="0">
        <tpls c="5">
          <tpl hier="6" item="7"/>
          <tpl hier="10" item="1"/>
          <tpl fld="7" item="3"/>
          <tpl hier="30" item="18"/>
          <tpl fld="3" item="1"/>
        </tpls>
      </n>
      <m in="1">
        <tpls c="4">
          <tpl hier="6" item="3"/>
          <tpl hier="10" item="1"/>
          <tpl hier="30" item="8"/>
          <tpl fld="3" item="4"/>
        </tpls>
      </m>
      <m in="0">
        <tpls c="4">
          <tpl hier="6" item="3"/>
          <tpl hier="10" item="1"/>
          <tpl hier="30" item="8"/>
          <tpl fld="3" item="12"/>
        </tpls>
      </m>
      <n v="9200" in="0">
        <tpls c="4">
          <tpl hier="6" item="3"/>
          <tpl hier="10" item="1"/>
          <tpl hier="30" item="8"/>
          <tpl fld="3" item="3"/>
        </tpls>
      </n>
      <n v="4000" in="0">
        <tpls c="4">
          <tpl hier="6" item="3"/>
          <tpl hier="10" item="1"/>
          <tpl hier="30" item="8"/>
          <tpl fld="3" item="5"/>
        </tpls>
      </n>
      <n v="9200" in="0">
        <tpls c="4">
          <tpl hier="6" item="3"/>
          <tpl hier="10" item="1"/>
          <tpl hier="30" item="8"/>
          <tpl fld="3" item="6"/>
        </tpls>
      </n>
      <m in="0">
        <tpls c="4">
          <tpl hier="6" item="3"/>
          <tpl hier="10" item="1"/>
          <tpl hier="30" item="8"/>
          <tpl fld="3" item="7"/>
        </tpls>
      </m>
      <n v="9200" in="0">
        <tpls c="4">
          <tpl hier="6" item="3"/>
          <tpl hier="10" item="1"/>
          <tpl hier="30" item="8"/>
          <tpl fld="3" item="8"/>
        </tpls>
      </n>
      <m in="0">
        <tpls c="4">
          <tpl hier="6" item="3"/>
          <tpl hier="10" item="1"/>
          <tpl hier="30" item="8"/>
          <tpl fld="3" item="9"/>
        </tpls>
      </m>
      <m in="0">
        <tpls c="4">
          <tpl hier="6" item="3"/>
          <tpl hier="10" item="1"/>
          <tpl hier="30" item="8"/>
          <tpl fld="3" item="10"/>
        </tpls>
      </m>
      <n v="9200" in="0">
        <tpls c="4">
          <tpl hier="6" item="3"/>
          <tpl hier="10" item="1"/>
          <tpl hier="30" item="8"/>
          <tpl fld="3" item="11"/>
        </tpls>
      </n>
      <n v="10" in="0">
        <tpls c="5">
          <tpl hier="1" item="4294967295"/>
          <tpl hier="6" item="3"/>
          <tpl hier="10" item="1"/>
          <tpl hier="30" item="8"/>
          <tpl fld="3" item="0"/>
        </tpls>
      </n>
      <n v="3" in="0">
        <tpls c="5">
          <tpl fld="2" item="6"/>
          <tpl hier="6" item="3"/>
          <tpl hier="10" item="1"/>
          <tpl hier="30" item="8"/>
          <tpl fld="3" item="2"/>
        </tpls>
      </n>
      <m in="0">
        <tpls c="5">
          <tpl fld="2" item="1"/>
          <tpl hier="6" item="3"/>
          <tpl hier="10" item="1"/>
          <tpl hier="30" item="8"/>
          <tpl fld="3" item="2"/>
        </tpls>
      </m>
      <m in="0">
        <tpls c="5">
          <tpl fld="2" item="4"/>
          <tpl hier="6" item="3"/>
          <tpl hier="10" item="1"/>
          <tpl hier="30" item="8"/>
          <tpl fld="3" item="2"/>
        </tpls>
      </m>
      <n v="5" in="0">
        <tpls c="5">
          <tpl fld="5" item="1"/>
          <tpl hier="6" item="3"/>
          <tpl hier="10" item="1"/>
          <tpl hier="30" item="8"/>
          <tpl fld="3" item="0"/>
        </tpls>
      </n>
      <n v="1" in="0">
        <tpls c="5">
          <tpl hier="6" item="3"/>
          <tpl fld="6" item="0"/>
          <tpl hier="10" item="1"/>
          <tpl hier="30" item="8"/>
          <tpl fld="3" item="1"/>
        </tpls>
      </n>
      <m in="0">
        <tpls c="5">
          <tpl fld="2" item="2"/>
          <tpl hier="6" item="3"/>
          <tpl hier="10" item="1"/>
          <tpl hier="30" item="8"/>
          <tpl fld="3" item="1"/>
        </tpls>
      </m>
      <n v="1" in="0">
        <tpls c="5">
          <tpl fld="2" item="4"/>
          <tpl hier="6" item="3"/>
          <tpl hier="10" item="1"/>
          <tpl hier="30" item="8"/>
          <tpl fld="3" item="1"/>
        </tpls>
      </n>
      <m in="0">
        <tpls c="5">
          <tpl fld="2" item="3"/>
          <tpl hier="6" item="3"/>
          <tpl hier="10" item="1"/>
          <tpl hier="30" item="8"/>
          <tpl fld="3" item="2"/>
        </tpls>
      </m>
      <n v="5" in="0">
        <tpls c="5">
          <tpl fld="5" item="0"/>
          <tpl hier="6" item="3"/>
          <tpl hier="10" item="1"/>
          <tpl hier="30" item="8"/>
          <tpl fld="3" item="0"/>
        </tpls>
      </n>
      <n v="2" in="0">
        <tpls c="5">
          <tpl fld="2" item="1"/>
          <tpl hier="6" item="3"/>
          <tpl hier="10" item="1"/>
          <tpl hier="30" item="8"/>
          <tpl fld="3" item="1"/>
        </tpls>
      </n>
      <n v="1" in="0">
        <tpls c="5">
          <tpl fld="2" item="5"/>
          <tpl hier="6" item="3"/>
          <tpl hier="10" item="1"/>
          <tpl hier="30" item="8"/>
          <tpl fld="3" item="2"/>
        </tpls>
      </n>
      <n v="5" in="0">
        <tpls c="5">
          <tpl hier="6" item="3"/>
          <tpl hier="10" item="1"/>
          <tpl hier="25" item="4294967295"/>
          <tpl hier="30" item="8"/>
          <tpl fld="3" item="2"/>
        </tpls>
      </n>
      <n v="1" in="0">
        <tpls c="5">
          <tpl fld="2" item="5"/>
          <tpl hier="6" item="3"/>
          <tpl hier="10" item="1"/>
          <tpl hier="30" item="8"/>
          <tpl fld="3" item="1"/>
        </tpls>
      </n>
      <n v="1" in="0">
        <tpls c="5">
          <tpl hier="6" item="3"/>
          <tpl fld="6" item="1"/>
          <tpl hier="10" item="1"/>
          <tpl hier="30" item="8"/>
          <tpl fld="3" item="1"/>
        </tpls>
      </n>
      <n v="5" in="0">
        <tpls c="5">
          <tpl hier="6" item="3"/>
          <tpl hier="10" item="1"/>
          <tpl hier="25" item="4294967295"/>
          <tpl hier="30" item="8"/>
          <tpl fld="3" item="1"/>
        </tpls>
      </n>
      <n v="2" in="0">
        <tpls c="5">
          <tpl hier="6" item="3"/>
          <tpl hier="10" item="1"/>
          <tpl fld="7" item="1"/>
          <tpl hier="30" item="8"/>
          <tpl fld="3" item="1"/>
        </tpls>
      </n>
      <n v="1" in="0">
        <tpls c="5">
          <tpl fld="2" item="2"/>
          <tpl hier="6" item="3"/>
          <tpl hier="10" item="1"/>
          <tpl hier="30" item="8"/>
          <tpl fld="3" item="2"/>
        </tpls>
      </n>
      <n v="1" in="0">
        <tpls c="5">
          <tpl hier="6" item="3"/>
          <tpl fld="6" item="3"/>
          <tpl hier="10" item="1"/>
          <tpl hier="30" item="8"/>
          <tpl fld="3" item="2"/>
        </tpls>
      </n>
      <n v="1" in="0">
        <tpls c="5">
          <tpl hier="6" item="3"/>
          <tpl hier="10" item="1"/>
          <tpl fld="7" item="2"/>
          <tpl hier="30" item="8"/>
          <tpl fld="3" item="1"/>
        </tpls>
      </n>
      <m in="0">
        <tpls c="5">
          <tpl hier="6" item="3"/>
          <tpl fld="6" item="2"/>
          <tpl hier="10" item="1"/>
          <tpl hier="30" item="8"/>
          <tpl fld="3" item="2"/>
        </tpls>
      </m>
      <m in="0">
        <tpls c="5">
          <tpl hier="6" item="3"/>
          <tpl hier="10" item="1"/>
          <tpl fld="7" item="1"/>
          <tpl hier="30" item="8"/>
          <tpl fld="3" item="2"/>
        </tpls>
      </m>
      <m in="0">
        <tpls c="5">
          <tpl fld="2" item="3"/>
          <tpl hier="6" item="3"/>
          <tpl hier="10" item="1"/>
          <tpl hier="30" item="8"/>
          <tpl fld="3" item="1"/>
        </tpls>
      </m>
      <m in="0">
        <tpls c="5">
          <tpl hier="6" item="3"/>
          <tpl fld="6" item="4"/>
          <tpl hier="10" item="1"/>
          <tpl hier="30" item="8"/>
          <tpl fld="3" item="2"/>
        </tpls>
      </m>
      <m in="0">
        <tpls c="5">
          <tpl hier="6" item="3"/>
          <tpl fld="6" item="0"/>
          <tpl hier="10" item="1"/>
          <tpl hier="30" item="8"/>
          <tpl fld="3" item="2"/>
        </tpls>
      </m>
      <m in="0">
        <tpls c="5">
          <tpl hier="6" item="3"/>
          <tpl fld="6" item="1"/>
          <tpl hier="10" item="1"/>
          <tpl hier="30" item="8"/>
          <tpl fld="3" item="2"/>
        </tpls>
      </m>
      <n v="1" in="0">
        <tpls c="5">
          <tpl hier="6" item="3"/>
          <tpl fld="6" item="6"/>
          <tpl hier="10" item="1"/>
          <tpl hier="30" item="8"/>
          <tpl fld="3" item="2"/>
        </tpls>
      </n>
      <n v="2" in="0">
        <tpls c="5">
          <tpl hier="6" item="3"/>
          <tpl fld="6" item="2"/>
          <tpl hier="10" item="1"/>
          <tpl hier="30" item="8"/>
          <tpl fld="3" item="1"/>
        </tpls>
      </n>
      <m in="0">
        <tpls c="5">
          <tpl fld="2" item="6"/>
          <tpl hier="6" item="3"/>
          <tpl hier="10" item="1"/>
          <tpl hier="30" item="8"/>
          <tpl fld="3" item="1"/>
        </tpls>
      </m>
      <m in="0">
        <tpls c="5">
          <tpl fld="2" item="0"/>
          <tpl hier="6" item="3"/>
          <tpl hier="10" item="1"/>
          <tpl hier="30" item="8"/>
          <tpl fld="3" item="2"/>
        </tpls>
      </m>
      <n v="1" in="0">
        <tpls c="5">
          <tpl fld="2" item="0"/>
          <tpl hier="6" item="3"/>
          <tpl hier="10" item="1"/>
          <tpl hier="30" item="8"/>
          <tpl fld="3" item="1"/>
        </tpls>
      </n>
      <n v="1" in="0">
        <tpls c="5">
          <tpl hier="6" item="3"/>
          <tpl fld="6" item="6"/>
          <tpl hier="10" item="1"/>
          <tpl hier="30" item="8"/>
          <tpl fld="3" item="1"/>
        </tpls>
      </n>
      <n v="5" in="0">
        <tpls c="5">
          <tpl hier="6" item="3"/>
          <tpl hier="10" item="1"/>
          <tpl fld="8" item="0"/>
          <tpl hier="30" item="8"/>
          <tpl fld="3" item="2"/>
        </tpls>
      </n>
      <n v="5" in="0">
        <tpls c="5">
          <tpl hier="6" item="3"/>
          <tpl hier="10" item="1"/>
          <tpl fld="8" item="0"/>
          <tpl hier="30" item="8"/>
          <tpl fld="3" item="1"/>
        </tpls>
      </n>
      <m in="0">
        <tpls c="5">
          <tpl hier="6" item="3"/>
          <tpl hier="10" item="1"/>
          <tpl fld="8" item="3"/>
          <tpl hier="30" item="8"/>
          <tpl fld="3" item="2"/>
        </tpls>
      </m>
      <n v="1" in="0">
        <tpls c="5">
          <tpl hier="6" item="3"/>
          <tpl hier="10" item="1"/>
          <tpl fld="7" item="0"/>
          <tpl hier="30" item="8"/>
          <tpl fld="3" item="2"/>
        </tpls>
      </n>
      <m in="0">
        <tpls c="5">
          <tpl hier="6" item="3"/>
          <tpl fld="6" item="3"/>
          <tpl hier="10" item="1"/>
          <tpl hier="30" item="8"/>
          <tpl fld="3" item="1"/>
        </tpls>
      </m>
      <n v="5" in="0">
        <tpls c="5">
          <tpl hier="6" item="3"/>
          <tpl hier="10" item="1"/>
          <tpl hier="23" item="4294967295"/>
          <tpl hier="30" item="8"/>
          <tpl fld="3" item="2"/>
        </tpls>
      </n>
      <m in="0">
        <tpls c="5">
          <tpl hier="6" item="3"/>
          <tpl fld="6" item="5"/>
          <tpl hier="10" item="1"/>
          <tpl hier="30" item="8"/>
          <tpl fld="3" item="1"/>
        </tpls>
      </m>
      <m in="0">
        <tpls c="5">
          <tpl hier="6" item="3"/>
          <tpl hier="10" item="1"/>
          <tpl fld="8" item="1"/>
          <tpl hier="30" item="8"/>
          <tpl fld="3" item="1"/>
        </tpls>
      </m>
      <m in="0">
        <tpls c="5">
          <tpl hier="6" item="3"/>
          <tpl hier="10" item="1"/>
          <tpl fld="8" item="2"/>
          <tpl hier="30" item="8"/>
          <tpl fld="3" item="2"/>
        </tpls>
      </m>
      <m in="0">
        <tpls c="5">
          <tpl hier="6" item="3"/>
          <tpl hier="10" item="1"/>
          <tpl fld="8" item="2"/>
          <tpl hier="30" item="8"/>
          <tpl fld="3" item="1"/>
        </tpls>
      </m>
      <m in="0">
        <tpls c="5">
          <tpl hier="6" item="3"/>
          <tpl fld="6" item="4"/>
          <tpl hier="10" item="1"/>
          <tpl hier="30" item="8"/>
          <tpl fld="3" item="1"/>
        </tpls>
      </m>
      <n v="5" in="0">
        <tpls c="5">
          <tpl hier="6" item="3"/>
          <tpl hier="7" item="4294967295"/>
          <tpl hier="10" item="1"/>
          <tpl hier="30" item="8"/>
          <tpl fld="3" item="2"/>
        </tpls>
      </n>
      <m in="0">
        <tpls c="5">
          <tpl hier="6" item="3"/>
          <tpl hier="10" item="1"/>
          <tpl fld="8" item="1"/>
          <tpl hier="30" item="8"/>
          <tpl fld="3" item="2"/>
        </tpls>
      </m>
      <n v="1" in="0">
        <tpls c="5">
          <tpl hier="6" item="3"/>
          <tpl hier="10" item="1"/>
          <tpl fld="7" item="3"/>
          <tpl hier="30" item="8"/>
          <tpl fld="3" item="2"/>
        </tpls>
      </n>
      <n v="5" in="0">
        <tpls c="5">
          <tpl hier="6" item="3"/>
          <tpl hier="7" item="4294967295"/>
          <tpl hier="10" item="1"/>
          <tpl hier="30" item="8"/>
          <tpl fld="3" item="1"/>
        </tpls>
      </n>
      <n v="3" in="0">
        <tpls c="5">
          <tpl hier="6" item="3"/>
          <tpl fld="6" item="5"/>
          <tpl hier="10" item="1"/>
          <tpl hier="30" item="8"/>
          <tpl fld="3" item="2"/>
        </tpls>
      </n>
      <n v="5" in="0">
        <tpls c="5">
          <tpl hier="6" item="3"/>
          <tpl hier="10" item="1"/>
          <tpl hier="23" item="4294967295"/>
          <tpl hier="30" item="8"/>
          <tpl fld="3" item="1"/>
        </tpls>
      </n>
      <m in="0">
        <tpls c="5">
          <tpl hier="6" item="3"/>
          <tpl hier="10" item="1"/>
          <tpl fld="8" item="3"/>
          <tpl hier="30" item="8"/>
          <tpl fld="3" item="1"/>
        </tpls>
      </m>
      <n v="3" in="0">
        <tpls c="5">
          <tpl hier="6" item="3"/>
          <tpl hier="10" item="1"/>
          <tpl fld="7" item="2"/>
          <tpl hier="30" item="8"/>
          <tpl fld="3" item="2"/>
        </tpls>
      </n>
      <n v="1" in="0">
        <tpls c="5">
          <tpl hier="6" item="3"/>
          <tpl hier="10" item="1"/>
          <tpl fld="7" item="0"/>
          <tpl hier="30" item="8"/>
          <tpl fld="3" item="1"/>
        </tpls>
      </n>
      <n v="5" in="0">
        <tpls c="5">
          <tpl hier="4" item="4294967295"/>
          <tpl hier="6" item="3"/>
          <tpl hier="10" item="1"/>
          <tpl hier="30" item="8"/>
          <tpl fld="3" item="2"/>
        </tpls>
      </n>
      <n v="5" in="0">
        <tpls c="5">
          <tpl hier="4" item="4294967295"/>
          <tpl hier="6" item="3"/>
          <tpl hier="10" item="1"/>
          <tpl hier="30" item="8"/>
          <tpl fld="3" item="1"/>
        </tpls>
      </n>
      <n v="1" in="0">
        <tpls c="5">
          <tpl hier="6" item="3"/>
          <tpl hier="10" item="1"/>
          <tpl fld="7" item="3"/>
          <tpl hier="30" item="8"/>
          <tpl fld="3" item="1"/>
        </tpls>
      </n>
      <n v="7.6923076923076927E-2" in="1">
        <tpls c="4">
          <tpl hier="6" item="3"/>
          <tpl hier="10" item="1"/>
          <tpl hier="30" item="18"/>
          <tpl fld="3" item="4"/>
        </tpls>
      </n>
      <n v="1" in="0">
        <tpls c="4">
          <tpl hier="6" item="3"/>
          <tpl hier="10" item="1"/>
          <tpl hier="30" item="18"/>
          <tpl fld="3" item="12"/>
        </tpls>
      </n>
      <n v="9600" in="0">
        <tpls c="4">
          <tpl hier="6" item="3"/>
          <tpl hier="10" item="1"/>
          <tpl hier="30" item="18"/>
          <tpl fld="3" item="3"/>
        </tpls>
      </n>
      <n v="3500" in="0">
        <tpls c="4">
          <tpl hier="6" item="3"/>
          <tpl hier="10" item="1"/>
          <tpl hier="30" item="18"/>
          <tpl fld="3" item="5"/>
        </tpls>
      </n>
      <n v="9600" in="0">
        <tpls c="4">
          <tpl hier="6" item="3"/>
          <tpl hier="10" item="1"/>
          <tpl hier="30" item="18"/>
          <tpl fld="3" item="6"/>
        </tpls>
      </n>
      <n v="1" in="0">
        <tpls c="4">
          <tpl hier="6" item="3"/>
          <tpl hier="10" item="1"/>
          <tpl hier="30" item="18"/>
          <tpl fld="3" item="7"/>
        </tpls>
      </n>
      <n v="9600" in="0">
        <tpls c="4">
          <tpl hier="6" item="3"/>
          <tpl hier="10" item="1"/>
          <tpl hier="30" item="18"/>
          <tpl fld="3" item="8"/>
        </tpls>
      </n>
      <m in="0">
        <tpls c="4">
          <tpl hier="6" item="3"/>
          <tpl hier="10" item="1"/>
          <tpl hier="30" item="18"/>
          <tpl fld="3" item="9"/>
        </tpls>
      </m>
      <m in="0">
        <tpls c="4">
          <tpl hier="6" item="3"/>
          <tpl hier="10" item="1"/>
          <tpl hier="30" item="18"/>
          <tpl fld="3" item="10"/>
        </tpls>
      </m>
      <n v="9600" in="0">
        <tpls c="4">
          <tpl hier="6" item="3"/>
          <tpl hier="10" item="1"/>
          <tpl hier="30" item="18"/>
          <tpl fld="3" item="11"/>
        </tpls>
      </n>
      <n v="13" in="0">
        <tpls c="5">
          <tpl hier="1" item="4294967295"/>
          <tpl hier="6" item="3"/>
          <tpl hier="10" item="1"/>
          <tpl hier="30" item="18"/>
          <tpl fld="3" item="0"/>
        </tpls>
      </n>
      <m in="0">
        <tpls c="5">
          <tpl fld="2" item="6"/>
          <tpl hier="6" item="3"/>
          <tpl hier="10" item="1"/>
          <tpl hier="30" item="18"/>
          <tpl fld="3" item="2"/>
        </tpls>
      </m>
      <n v="1" in="0">
        <tpls c="5">
          <tpl fld="2" item="1"/>
          <tpl hier="6" item="3"/>
          <tpl hier="10" item="1"/>
          <tpl hier="30" item="18"/>
          <tpl fld="3" item="2"/>
        </tpls>
      </n>
      <n v="2" in="0">
        <tpls c="5">
          <tpl fld="2" item="4"/>
          <tpl hier="6" item="3"/>
          <tpl hier="10" item="1"/>
          <tpl hier="30" item="18"/>
          <tpl fld="3" item="2"/>
        </tpls>
      </n>
      <n v="6" in="0">
        <tpls c="5">
          <tpl fld="5" item="1"/>
          <tpl hier="6" item="3"/>
          <tpl hier="10" item="1"/>
          <tpl hier="30" item="18"/>
          <tpl fld="3" item="0"/>
        </tpls>
      </n>
      <n v="1" in="0">
        <tpls c="5">
          <tpl hier="6" item="3"/>
          <tpl fld="6" item="0"/>
          <tpl hier="10" item="1"/>
          <tpl hier="30" item="18"/>
          <tpl fld="3" item="1"/>
        </tpls>
      </n>
      <m in="0">
        <tpls c="5">
          <tpl fld="2" item="2"/>
          <tpl hier="6" item="3"/>
          <tpl hier="10" item="1"/>
          <tpl hier="30" item="18"/>
          <tpl fld="3" item="1"/>
        </tpls>
      </m>
      <n v="1" in="0">
        <tpls c="5">
          <tpl fld="2" item="4"/>
          <tpl hier="6" item="3"/>
          <tpl hier="10" item="1"/>
          <tpl hier="30" item="18"/>
          <tpl fld="3" item="1"/>
        </tpls>
      </n>
      <m in="0">
        <tpls c="5">
          <tpl fld="2" item="3"/>
          <tpl hier="6" item="3"/>
          <tpl hier="10" item="1"/>
          <tpl hier="30" item="18"/>
          <tpl fld="3" item="2"/>
        </tpls>
      </m>
      <n v="7" in="0">
        <tpls c="5">
          <tpl fld="5" item="0"/>
          <tpl hier="6" item="3"/>
          <tpl hier="10" item="1"/>
          <tpl hier="30" item="18"/>
          <tpl fld="3" item="0"/>
        </tpls>
      </n>
      <n v="1" in="0">
        <tpls c="5">
          <tpl fld="2" item="1"/>
          <tpl hier="6" item="3"/>
          <tpl hier="10" item="1"/>
          <tpl hier="30" item="18"/>
          <tpl fld="3" item="1"/>
        </tpls>
      </n>
      <n v="2" in="0">
        <tpls c="5">
          <tpl fld="2" item="5"/>
          <tpl hier="6" item="3"/>
          <tpl hier="10" item="1"/>
          <tpl hier="30" item="18"/>
          <tpl fld="3" item="2"/>
        </tpls>
      </n>
      <n v="7" in="0">
        <tpls c="5">
          <tpl hier="6" item="3"/>
          <tpl hier="10" item="1"/>
          <tpl hier="25" item="4294967295"/>
          <tpl hier="30" item="18"/>
          <tpl fld="3" item="2"/>
        </tpls>
      </n>
      <n v="2" in="0">
        <tpls c="5">
          <tpl fld="2" item="5"/>
          <tpl hier="6" item="3"/>
          <tpl hier="10" item="1"/>
          <tpl hier="30" item="18"/>
          <tpl fld="3" item="1"/>
        </tpls>
      </n>
      <n v="1" in="0">
        <tpls c="5">
          <tpl hier="6" item="3"/>
          <tpl fld="6" item="1"/>
          <tpl hier="10" item="1"/>
          <tpl hier="30" item="18"/>
          <tpl fld="3" item="1"/>
        </tpls>
      </n>
      <n v="6" in="0">
        <tpls c="5">
          <tpl hier="6" item="3"/>
          <tpl hier="10" item="1"/>
          <tpl hier="25" item="4294967295"/>
          <tpl hier="30" item="18"/>
          <tpl fld="3" item="1"/>
        </tpls>
      </n>
      <m in="0">
        <tpls c="5">
          <tpl hier="6" item="3"/>
          <tpl hier="10" item="1"/>
          <tpl fld="7" item="1"/>
          <tpl hier="30" item="18"/>
          <tpl fld="3" item="1"/>
        </tpls>
      </m>
      <m in="0">
        <tpls c="5">
          <tpl fld="2" item="2"/>
          <tpl hier="6" item="3"/>
          <tpl hier="10" item="1"/>
          <tpl hier="30" item="18"/>
          <tpl fld="3" item="2"/>
        </tpls>
      </m>
      <m in="0">
        <tpls c="5">
          <tpl hier="6" item="3"/>
          <tpl fld="6" item="3"/>
          <tpl hier="10" item="1"/>
          <tpl hier="30" item="18"/>
          <tpl fld="3" item="2"/>
        </tpls>
      </m>
      <n v="1" in="0">
        <tpls c="5">
          <tpl hier="6" item="3"/>
          <tpl hier="10" item="1"/>
          <tpl fld="7" item="2"/>
          <tpl hier="30" item="18"/>
          <tpl fld="3" item="1"/>
        </tpls>
      </n>
      <n v="1" in="0">
        <tpls c="5">
          <tpl hier="6" item="3"/>
          <tpl fld="6" item="2"/>
          <tpl hier="10" item="1"/>
          <tpl hier="30" item="18"/>
          <tpl fld="3" item="2"/>
        </tpls>
      </n>
      <n v="2" in="0">
        <tpls c="5">
          <tpl hier="6" item="3"/>
          <tpl hier="10" item="1"/>
          <tpl fld="7" item="1"/>
          <tpl hier="30" item="18"/>
          <tpl fld="3" item="2"/>
        </tpls>
      </n>
      <m in="0">
        <tpls c="5">
          <tpl fld="2" item="3"/>
          <tpl hier="6" item="3"/>
          <tpl hier="10" item="1"/>
          <tpl hier="30" item="18"/>
          <tpl fld="3" item="1"/>
        </tpls>
      </m>
      <m in="0">
        <tpls c="5">
          <tpl hier="6" item="3"/>
          <tpl fld="6" item="4"/>
          <tpl hier="10" item="1"/>
          <tpl hier="30" item="18"/>
          <tpl fld="3" item="2"/>
        </tpls>
      </m>
      <n v="2" in="0">
        <tpls c="5">
          <tpl hier="6" item="3"/>
          <tpl fld="6" item="0"/>
          <tpl hier="10" item="1"/>
          <tpl hier="30" item="18"/>
          <tpl fld="3" item="2"/>
        </tpls>
      </n>
      <n v="2" in="0">
        <tpls c="5">
          <tpl hier="6" item="3"/>
          <tpl fld="6" item="1"/>
          <tpl hier="10" item="1"/>
          <tpl hier="30" item="18"/>
          <tpl fld="3" item="2"/>
        </tpls>
      </n>
      <n v="2" in="0">
        <tpls c="5">
          <tpl hier="6" item="3"/>
          <tpl fld="6" item="6"/>
          <tpl hier="10" item="1"/>
          <tpl hier="30" item="18"/>
          <tpl fld="3" item="2"/>
        </tpls>
      </n>
      <n v="1" in="0">
        <tpls c="5">
          <tpl hier="6" item="3"/>
          <tpl fld="6" item="2"/>
          <tpl hier="10" item="1"/>
          <tpl hier="30" item="18"/>
          <tpl fld="3" item="1"/>
        </tpls>
      </n>
      <n v="1" in="0">
        <tpls c="5">
          <tpl fld="2" item="6"/>
          <tpl hier="6" item="3"/>
          <tpl hier="10" item="1"/>
          <tpl hier="30" item="18"/>
          <tpl fld="3" item="1"/>
        </tpls>
      </n>
      <n v="2" in="0">
        <tpls c="5">
          <tpl fld="2" item="0"/>
          <tpl hier="6" item="3"/>
          <tpl hier="10" item="1"/>
          <tpl hier="30" item="18"/>
          <tpl fld="3" item="2"/>
        </tpls>
      </n>
      <n v="1" in="0">
        <tpls c="5">
          <tpl fld="2" item="0"/>
          <tpl hier="6" item="3"/>
          <tpl hier="10" item="1"/>
          <tpl hier="30" item="18"/>
          <tpl fld="3" item="1"/>
        </tpls>
      </n>
      <n v="2" in="0">
        <tpls c="5">
          <tpl hier="6" item="3"/>
          <tpl fld="6" item="6"/>
          <tpl hier="10" item="1"/>
          <tpl hier="30" item="18"/>
          <tpl fld="3" item="1"/>
        </tpls>
      </n>
      <n v="2" in="0">
        <tpls c="5">
          <tpl hier="6" item="3"/>
          <tpl hier="10" item="1"/>
          <tpl fld="8" item="0"/>
          <tpl hier="30" item="18"/>
          <tpl fld="3" item="2"/>
        </tpls>
      </n>
      <m in="0">
        <tpls c="5">
          <tpl hier="6" item="3"/>
          <tpl hier="10" item="1"/>
          <tpl fld="8" item="0"/>
          <tpl hier="30" item="18"/>
          <tpl fld="3" item="1"/>
        </tpls>
      </m>
      <m in="0">
        <tpls c="5">
          <tpl hier="6" item="3"/>
          <tpl hier="10" item="1"/>
          <tpl fld="8" item="3"/>
          <tpl hier="30" item="18"/>
          <tpl fld="3" item="2"/>
        </tpls>
      </m>
      <n v="1" in="0">
        <tpls c="5">
          <tpl hier="6" item="3"/>
          <tpl hier="10" item="1"/>
          <tpl fld="7" item="0"/>
          <tpl hier="30" item="18"/>
          <tpl fld="3" item="2"/>
        </tpls>
      </n>
      <m in="0">
        <tpls c="5">
          <tpl hier="6" item="3"/>
          <tpl fld="6" item="3"/>
          <tpl hier="10" item="1"/>
          <tpl hier="30" item="18"/>
          <tpl fld="3" item="1"/>
        </tpls>
      </m>
      <n v="7" in="0">
        <tpls c="5">
          <tpl hier="6" item="3"/>
          <tpl hier="10" item="1"/>
          <tpl hier="23" item="4294967295"/>
          <tpl hier="30" item="18"/>
          <tpl fld="3" item="2"/>
        </tpls>
      </n>
      <n v="1" in="0">
        <tpls c="5">
          <tpl hier="6" item="3"/>
          <tpl fld="6" item="5"/>
          <tpl hier="10" item="1"/>
          <tpl hier="30" item="18"/>
          <tpl fld="3" item="1"/>
        </tpls>
      </n>
      <n v="6" in="0">
        <tpls c="5">
          <tpl hier="6" item="3"/>
          <tpl hier="10" item="1"/>
          <tpl fld="8" item="1"/>
          <tpl hier="30" item="18"/>
          <tpl fld="3" item="1"/>
        </tpls>
      </n>
      <m in="0">
        <tpls c="5">
          <tpl hier="6" item="3"/>
          <tpl hier="10" item="1"/>
          <tpl fld="8" item="2"/>
          <tpl hier="30" item="18"/>
          <tpl fld="3" item="2"/>
        </tpls>
      </m>
      <m in="0">
        <tpls c="5">
          <tpl hier="6" item="3"/>
          <tpl hier="10" item="1"/>
          <tpl fld="8" item="2"/>
          <tpl hier="30" item="18"/>
          <tpl fld="3" item="1"/>
        </tpls>
      </m>
      <m in="0">
        <tpls c="5">
          <tpl hier="6" item="3"/>
          <tpl fld="6" item="4"/>
          <tpl hier="10" item="1"/>
          <tpl hier="30" item="18"/>
          <tpl fld="3" item="1"/>
        </tpls>
      </m>
      <n v="7" in="0">
        <tpls c="5">
          <tpl hier="6" item="3"/>
          <tpl hier="7" item="4294967295"/>
          <tpl hier="10" item="1"/>
          <tpl hier="30" item="18"/>
          <tpl fld="3" item="2"/>
        </tpls>
      </n>
      <n v="5" in="0">
        <tpls c="5">
          <tpl hier="6" item="3"/>
          <tpl hier="10" item="1"/>
          <tpl fld="8" item="1"/>
          <tpl hier="30" item="18"/>
          <tpl fld="3" item="2"/>
        </tpls>
      </n>
      <n v="2" in="0">
        <tpls c="5">
          <tpl hier="6" item="3"/>
          <tpl hier="10" item="1"/>
          <tpl fld="7" item="3"/>
          <tpl hier="30" item="18"/>
          <tpl fld="3" item="2"/>
        </tpls>
      </n>
      <n v="6" in="0">
        <tpls c="5">
          <tpl hier="6" item="3"/>
          <tpl hier="7" item="4294967295"/>
          <tpl hier="10" item="1"/>
          <tpl hier="30" item="18"/>
          <tpl fld="3" item="1"/>
        </tpls>
      </n>
      <m in="0">
        <tpls c="5">
          <tpl hier="6" item="3"/>
          <tpl fld="6" item="5"/>
          <tpl hier="10" item="1"/>
          <tpl hier="30" item="18"/>
          <tpl fld="3" item="2"/>
        </tpls>
      </m>
      <n v="6" in="0">
        <tpls c="5">
          <tpl hier="6" item="3"/>
          <tpl hier="10" item="1"/>
          <tpl hier="23" item="4294967295"/>
          <tpl hier="30" item="18"/>
          <tpl fld="3" item="1"/>
        </tpls>
      </n>
      <m in="0">
        <tpls c="5">
          <tpl hier="6" item="3"/>
          <tpl hier="10" item="1"/>
          <tpl fld="8" item="3"/>
          <tpl hier="30" item="18"/>
          <tpl fld="3" item="1"/>
        </tpls>
      </m>
      <n v="2" in="0">
        <tpls c="5">
          <tpl hier="6" item="3"/>
          <tpl hier="10" item="1"/>
          <tpl fld="7" item="2"/>
          <tpl hier="30" item="18"/>
          <tpl fld="3" item="2"/>
        </tpls>
      </n>
      <n v="1" in="0">
        <tpls c="5">
          <tpl hier="6" item="3"/>
          <tpl hier="10" item="1"/>
          <tpl fld="7" item="0"/>
          <tpl hier="30" item="18"/>
          <tpl fld="3" item="1"/>
        </tpls>
      </n>
      <n v="7" in="0">
        <tpls c="5">
          <tpl hier="4" item="4294967295"/>
          <tpl hier="6" item="3"/>
          <tpl hier="10" item="1"/>
          <tpl hier="30" item="18"/>
          <tpl fld="3" item="2"/>
        </tpls>
      </n>
      <n v="6" in="0">
        <tpls c="5">
          <tpl hier="4" item="4294967295"/>
          <tpl hier="6" item="3"/>
          <tpl hier="10" item="1"/>
          <tpl hier="30" item="18"/>
          <tpl fld="3" item="1"/>
        </tpls>
      </n>
      <n v="4" in="0">
        <tpls c="5">
          <tpl hier="6" item="3"/>
          <tpl hier="10" item="1"/>
          <tpl fld="7" item="3"/>
          <tpl hier="30" item="18"/>
          <tpl fld="3" item="1"/>
        </tpls>
      </n>
    </entries>
    <sets count="26">
      <set count="1" maxRank="1" setDefinition="{[baseRH].[Área].&amp;[Administração]}">
        <tpls c="1">
          <tpl fld="0" item="0"/>
        </tpls>
      </set>
      <set count="1" maxRank="1" setDefinition="{[baseRH].[Contrato].[All]}">
        <tpls c="1">
          <tpl hier="10" item="4294967295"/>
        </tpls>
      </set>
      <set count="1" maxRank="1" setDefinition="{[Calendar].[Month].[All]}">
        <tpls c="1">
          <tpl hier="30" item="4294967295"/>
        </tpls>
      </set>
      <set count="1" maxRank="1" setDefinition="{[baseRH].[Área].&amp;[Financeiro]}">
        <tpls c="1">
          <tpl fld="0" item="6"/>
        </tpls>
      </set>
      <set count="1" maxRank="1" setDefinition="{[baseRH].[Área].&amp;[Marketing]}">
        <tpls c="1">
          <tpl fld="0" item="3"/>
        </tpls>
      </set>
      <set count="1" maxRank="1" setDefinition="{[baseRH].[Contrato].&amp;[CLT]}">
        <tpls c="1">
          <tpl fld="4" item="0"/>
        </tpls>
      </set>
      <set count="1" maxRank="1" setDefinition="{[Calendar].[Month].&amp;[janeiro]}">
        <tpls c="1">
          <tpl fld="1" item="6"/>
        </tpls>
      </set>
      <set count="1" maxRank="1" setDefinition="{[baseRH].[Área].[All]}">
        <tpls c="1">
          <tpl hier="6" item="4294967295"/>
        </tpls>
      </set>
      <set count="1" maxRank="1" setDefinition="{[Calendar].[Month].&amp;[março]}">
        <tpls c="1">
          <tpl fld="1" item="8"/>
        </tpls>
      </set>
      <set count="1" maxRank="1" setDefinition="{[Calendar].[Month].&amp;[agosto]}">
        <tpls c="1">
          <tpl fld="1" item="2"/>
        </tpls>
      </set>
      <set count="1" maxRank="1" setDefinition="{[Calendar].[Month].&amp;[junho]}">
        <tpls c="1">
          <tpl fld="1" item="10"/>
        </tpls>
      </set>
      <set count="1" maxRank="1" setDefinition="{[Calendar].[Month].&amp;[outubro]}">
        <tpls c="1">
          <tpl fld="1" item="1"/>
        </tpls>
      </set>
      <set count="1" maxRank="1" setDefinition="{[Calendar].[Month].&amp;[fevereiro]}">
        <tpls c="1">
          <tpl fld="1" item="11"/>
        </tpls>
      </set>
      <set count="1" maxRank="1" setDefinition="{[Calendar].[Month].&amp;[setembro]}">
        <tpls c="1">
          <tpl fld="1" item="3"/>
        </tpls>
      </set>
      <set count="1" maxRank="1" setDefinition="{[Calendar].[Month].&amp;[julho]}">
        <tpls c="1">
          <tpl fld="1" item="7"/>
        </tpls>
      </set>
      <set count="1" maxRank="1" setDefinition="{[Calendar].[Month].&amp;[maio]}">
        <tpls c="1">
          <tpl fld="1" item="9"/>
        </tpls>
      </set>
      <set count="1" maxRank="1" setDefinition="{[Calendar].[Month].&amp;[novembro]}">
        <tpls c="1">
          <tpl fld="1" item="4"/>
        </tpls>
      </set>
      <set count="1" maxRank="1" setDefinition="{[Calendar].[Month].&amp;[dezembro]}">
        <tpls c="1">
          <tpl fld="1" item="0"/>
        </tpls>
      </set>
      <set count="1" maxRank="1" setDefinition="{[Calendar].[Month].&amp;[abril]}">
        <tpls c="1">
          <tpl fld="1" item="5"/>
        </tpls>
      </set>
      <set count="1" maxRank="1" setDefinition="{[baseRH].[Área].&amp;[Produção]}">
        <tpls c="1">
          <tpl fld="0" item="7"/>
        </tpls>
      </set>
      <set count="1" maxRank="1" setDefinition="{[baseRH].[Área].&amp;[Operações]}">
        <tpls c="1">
          <tpl fld="0" item="8"/>
        </tpls>
      </set>
      <set count="1" maxRank="1" setDefinition="{[baseRH].[Área].&amp;[Recursos Humanos]}">
        <tpls c="1">
          <tpl fld="0" item="5"/>
        </tpls>
      </set>
      <set count="1" maxRank="1" setDefinition="{[baseRH].[Área].&amp;[Logística]}">
        <tpls c="1">
          <tpl fld="0" item="1"/>
        </tpls>
      </set>
      <set count="1" maxRank="1" setDefinition="{[baseRH].[Contrato].&amp;[Estágio]}">
        <tpls c="1">
          <tpl fld="4" item="1"/>
        </tpls>
      </set>
      <set count="1" maxRank="1" setDefinition="{[baseRH].[Área].&amp;[TI]}">
        <tpls c="1">
          <tpl fld="0" item="4"/>
        </tpls>
      </set>
      <set count="1" maxRank="1" setDefinition="{[baseRH].[Área].&amp;[Vendas]}">
        <tpls c="1">
          <tpl fld="0" item="2"/>
        </tpls>
      </set>
    </sets>
    <queryCache count="71">
      <query mdx="[Calendar].[Month].&amp;[dezembro]">
        <tpls c="1">
          <tpl fld="1" item="0"/>
        </tpls>
      </query>
      <query mdx="[baseRH].[Área].&amp;[Logística]">
        <tpls c="1">
          <tpl fld="0" item="1"/>
        </tpls>
      </query>
      <query mdx="[Calendar].[Month].&amp;[outubro]">
        <tpls c="1">
          <tpl fld="1" item="1"/>
        </tpls>
      </query>
      <query mdx="[baseRH].[Nível].[All]">
        <tpls c="1">
          <tpl hier="4" item="4294967295"/>
        </tpls>
      </query>
      <query mdx="[baseRH].[Nível].&amp;[Assistente]">
        <tpls c="1">
          <tpl fld="2" item="0"/>
        </tpls>
      </query>
      <query mdx="[baseRH].[Nível].&amp;[Analista Sr]">
        <tpls c="1">
          <tpl fld="2" item="1"/>
        </tpls>
      </query>
      <query mdx="[Measures].[Total Ativos]">
        <tpls c="1">
          <tpl fld="3" item="0"/>
        </tpls>
      </query>
      <query mdx="[Measures].[Total Feminino]">
        <tpls c="1">
          <tpl fld="3" item="1"/>
        </tpls>
      </query>
      <query mdx="[Calendar].[Month].&amp;[agosto]">
        <tpls c="1">
          <tpl fld="1" item="2"/>
        </tpls>
      </query>
      <query mdx="[baseRH].[Área].&amp;[Vendas]">
        <tpls c="1">
          <tpl fld="0" item="2"/>
        </tpls>
      </query>
      <query mdx="[baseRH].[Área].&amp;[Marketing]">
        <tpls c="1">
          <tpl fld="0" item="3"/>
        </tpls>
      </query>
      <query mdx="[baseRH].[Nível].&amp;[Coordenador]">
        <tpls c="1">
          <tpl fld="2" item="2"/>
        </tpls>
      </query>
      <query mdx="[Measures].[Total Masculino]">
        <tpls c="1">
          <tpl fld="3" item="2"/>
        </tpls>
      </query>
      <query mdx="[baseRH].[Área].&amp;[TI]">
        <tpls c="1">
          <tpl fld="0" item="4"/>
        </tpls>
      </query>
      <query mdx="[Calendar].[Month].&amp;[setembro]">
        <tpls c="1">
          <tpl fld="1" item="3"/>
        </tpls>
      </query>
      <query mdx="[baseRH].[Contrato].&amp;[CLT]">
        <tpls c="1">
          <tpl fld="4" item="0"/>
        </tpls>
      </query>
      <query mdx="[Measures].[Total Saúde]">
        <tpls c="1">
          <tpl fld="3" item="3"/>
        </tpls>
      </query>
      <query mdx="[Measures].[Rotatividade]">
        <tpls c="1">
          <tpl fld="3" item="4"/>
        </tpls>
      </query>
      <query mdx="[Calendar].[Month].&amp;[novembro]">
        <tpls c="1">
          <tpl fld="1" item="4"/>
        </tpls>
      </query>
      <query mdx="[Calendar].[Month].&amp;[abril]">
        <tpls c="1">
          <tpl fld="1" item="5"/>
        </tpls>
      </query>
      <query mdx="[Calendar].[Month].&amp;[janeiro]">
        <tpls c="1">
          <tpl fld="1" item="6"/>
        </tpls>
      </query>
      <query mdx="[baseRH].[Nível].&amp;[Analista Jr]">
        <tpls c="1">
          <tpl fld="2" item="3"/>
        </tpls>
      </query>
      <query mdx="[Measures].[Total Gasolina]">
        <tpls c="1">
          <tpl fld="3" item="5"/>
        </tpls>
      </query>
      <query mdx="[Calendar].[Month].&amp;[julho]">
        <tpls c="1">
          <tpl fld="1" item="7"/>
        </tpls>
      </query>
      <query mdx="[baseRH].[Área].&amp;[Recursos Humanos]">
        <tpls c="1">
          <tpl fld="0" item="5"/>
        </tpls>
      </query>
      <query mdx="[baseRH].[Área].&amp;[Financeiro]">
        <tpls c="1">
          <tpl fld="0" item="6"/>
        </tpls>
      </query>
      <query mdx="[Measures].[Total Alimentação]">
        <tpls c="1">
          <tpl fld="3" item="6"/>
        </tpls>
      </query>
      <query mdx="[Measures].[Total Férias]">
        <tpls c="1">
          <tpl fld="3" item="7"/>
        </tpls>
      </query>
      <query mdx="[baseRH].[Nível].&amp;[Estagiário]">
        <tpls c="1">
          <tpl fld="2" item="4"/>
        </tpls>
      </query>
      <query mdx="[Measures].[Total Transporte]">
        <tpls c="1">
          <tpl fld="3" item="8"/>
        </tpls>
      </query>
      <query mdx="[baseRH].[Área].&amp;[Produção]">
        <tpls c="1">
          <tpl fld="0" item="7"/>
        </tpls>
      </query>
      <query mdx="[Calendar].[Month].&amp;[março]">
        <tpls c="1">
          <tpl fld="1" item="8"/>
        </tpls>
      </query>
      <query mdx="[baseRH].[Área].&amp;[Administração]">
        <tpls c="1">
          <tpl fld="0" item="0"/>
        </tpls>
      </query>
      <query mdx="[baseRH].[Gênero].&amp;[Masculino]">
        <tpls c="1">
          <tpl fld="5" item="0"/>
        </tpls>
      </query>
      <query mdx="[baseRH].[Nível].&amp;[Supervisor]">
        <tpls c="1">
          <tpl fld="2" item="5"/>
        </tpls>
      </query>
      <query mdx="[Measures].[Total Licença]">
        <tpls c="1">
          <tpl fld="3" item="9"/>
        </tpls>
      </query>
      <query mdx="[baseRH].[Contrato].&amp;[Estágio]">
        <tpls c="1">
          <tpl fld="4" item="1"/>
        </tpls>
      </query>
      <query mdx="[Calendar].[Month].&amp;[maio]">
        <tpls c="1">
          <tpl fld="1" item="9"/>
        </tpls>
      </query>
      <query mdx="[Calendar].[Month].&amp;[junho]">
        <tpls c="1">
          <tpl fld="1" item="10"/>
        </tpls>
      </query>
      <query mdx="[baseRH].[Nível].&amp;[Gerente]">
        <tpls c="1">
          <tpl fld="2" item="6"/>
        </tpls>
      </query>
      <query mdx="[Calendar].[Month].&amp;[fevereiro]">
        <tpls c="1">
          <tpl fld="1" item="11"/>
        </tpls>
      </query>
      <query mdx="[baseRH].[Área].&amp;[Operações]">
        <tpls c="1">
          <tpl fld="0" item="8"/>
        </tpls>
      </query>
      <query mdx="[Measures].[Total Creche]">
        <tpls c="1">
          <tpl fld="3" item="10"/>
        </tpls>
      </query>
      <query mdx="[Measures].[Total Odonto]">
        <tpls c="1">
          <tpl fld="3" item="11"/>
        </tpls>
      </query>
      <query mdx="[baseRH].[Gênero].[All]">
        <tpls c="1">
          <tpl hier="1" item="4294967295"/>
        </tpls>
      </query>
      <query mdx="[baseRH].[Gênero].&amp;[Feminino]">
        <tpls c="1">
          <tpl fld="5" item="1"/>
        </tpls>
      </query>
      <query mdx="[Measures].[Total Desligados]">
        <tpls c="1">
          <tpl fld="3" item="12"/>
        </tpls>
      </query>
      <query mdx="[baseRH].[Salário].&amp;[2500]">
        <tpls c="1">
          <tpl fld="6" item="0"/>
        </tpls>
      </query>
      <query mdx="[baseRH].[Salário].&amp;[1200]">
        <tpls c="1">
          <tpl fld="6" item="1"/>
        </tpls>
      </query>
      <query mdx="[baseRH].[Faixa_Idade].&amp;[55-64]">
        <tpls c="1">
          <tpl fld="7" item="0"/>
        </tpls>
      </query>
      <query mdx="[baseRH].[Faixa_dias].[All]">
        <tpls c="1">
          <tpl hier="25" item="4294967295"/>
        </tpls>
      </query>
      <query mdx="[baseRH].[Salário].[All]">
        <tpls c="1">
          <tpl hier="7" item="4294967295"/>
        </tpls>
      </query>
      <query mdx="[baseRH].[Salário].&amp;[5000]">
        <tpls c="1">
          <tpl fld="6" item="2"/>
        </tpls>
      </query>
      <query mdx="[baseRH].[Faixa_Idade].[All]">
        <tpls c="1">
          <tpl hier="23" item="4294967295"/>
        </tpls>
      </query>
      <query mdx="[baseRH].[Faixa_Idade].&amp;[24-34]">
        <tpls c="1">
          <tpl fld="7" item="1"/>
        </tpls>
      </query>
      <query mdx="[baseRH].[Salário].&amp;[10000]">
        <tpls c="1">
          <tpl fld="6" item="3"/>
        </tpls>
      </query>
      <query mdx="[baseRH].[Faixa_Idade].&amp;[45-54]">
        <tpls c="1">
          <tpl fld="7" item="2"/>
        </tpls>
      </query>
      <query mdx="[baseRH].[Salário].&amp;[3500]">
        <tpls c="1">
          <tpl fld="6" item="4"/>
        </tpls>
      </query>
      <query mdx="[baseRH].[Salário].&amp;[15000]">
        <tpls c="1">
          <tpl fld="6" item="5"/>
        </tpls>
      </query>
      <query mdx="[baseRH].[Faixa_dias].&amp;[270-364]">
        <tpls c="1">
          <tpl fld="8" item="0"/>
        </tpls>
      </query>
      <query mdx="[baseRH].[Faixa_Idade].&amp;[35-44]">
        <tpls c="1">
          <tpl fld="7" item="3"/>
        </tpls>
      </query>
      <query mdx="[baseRH].[Salário].&amp;[7000]">
        <tpls c="1">
          <tpl fld="6" item="6"/>
        </tpls>
      </query>
      <query mdx="[baseRH].[Faixa_dias].&amp;[177-269]">
        <tpls c="1">
          <tpl fld="8" item="1"/>
        </tpls>
      </query>
      <query mdx="[baseRH].[Faixa_dias].&amp;[86-176]">
        <tpls c="1">
          <tpl fld="8" item="2"/>
        </tpls>
      </query>
      <query mdx="[baseRH].[Faixa_dias].&amp;[1-85]">
        <tpls c="1">
          <tpl fld="8" item="3"/>
        </tpls>
      </query>
      <query mdx="[Measures].[Total Acumulado]">
        <tpls c="1">
          <tpl fld="3" item="13"/>
        </tpls>
      </query>
      <query mdx="(Tudo)"/>
      <query mdx="[Measures].[]"/>
      <query mdx="[Measures].[Total Desligados]]">
        <tpls c="1">
          <tpl fld="3" item="12"/>
        </tpls>
      </query>
      <query mdx="[Measures].[Rotatividade]]]"/>
      <query mdx="[Measures].[Rotatividade]]">
        <tpls c="1">
          <tpl fld="3" item="4"/>
        </tpls>
      </query>
    </queryCache>
    <serverFormats count="2">
      <serverFormat format=""/>
      <serverFormat format="0.00%;-0.00%;0.00%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berto Araujo" refreshedDate="45334.160960416666" createdVersion="3" refreshedVersion="8" minRefreshableVersion="3" recordCount="0" supportSubquery="1" supportAdvancedDrill="1" xr:uid="{4B7345BC-BC4D-447E-8653-8320674C4390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1">
    <cacheHierarchy uniqueName="[baseRH].[Nome]" caption="Nome" attribute="1" defaultMemberUniqueName="[baseRH].[Nome].[All]" allUniqueName="[baseRH].[Nome].[All]" dimensionUniqueName="[baseRH]" displayFolder="" count="0" memberValueDatatype="130" unbalanced="0"/>
    <cacheHierarchy uniqueName="[baseRH].[Gênero]" caption="Gênero" attribute="1" defaultMemberUniqueName="[baseRH].[Gênero].[All]" allUniqueName="[baseRH].[Gênero].[All]" dimensionUniqueName="[baseRH]" displayFolder="" count="0" memberValueDatatype="130" unbalanced="0"/>
    <cacheHierarchy uniqueName="[baseRH].[Data Nascimento]" caption="Data Nascimento" attribute="1" time="1" defaultMemberUniqueName="[baseRH].[Data Nascimento].[All]" allUniqueName="[baseRH].[Data Nascimento].[All]" dimensionUniqueName="[baseRH]" displayFolder="" count="0" memberValueDatatype="7" unbalanced="0"/>
    <cacheHierarchy uniqueName="[baseRH].[Idade]" caption="Idade" attribute="1" defaultMemberUniqueName="[baseRH].[Idade].[All]" allUniqueName="[baseRH].[Idade].[All]" dimensionUniqueName="[baseRH]" displayFolder="" count="0" memberValueDatatype="20" unbalanced="0"/>
    <cacheHierarchy uniqueName="[baseRH].[Nível]" caption="Nível" attribute="1" defaultMemberUniqueName="[baseRH].[Nível].[All]" allUniqueName="[baseRH].[Nível].[All]" dimensionUniqueName="[baseRH]" displayFolder="" count="0" memberValueDatatype="130" unbalanced="0"/>
    <cacheHierarchy uniqueName="[baseRH].[Escolaridade]" caption="Escolaridade" attribute="1" defaultMemberUniqueName="[baseRH].[Escolaridade].[All]" allUniqueName="[baseRH].[Escolaridade].[All]" dimensionUniqueName="[baseRH]" displayFolder="" count="0" memberValueDatatype="130" unbalanced="0"/>
    <cacheHierarchy uniqueName="[baseRH].[Área]" caption="Área" attribute="1" defaultMemberUniqueName="[baseRH].[Área].[All]" allUniqueName="[baseRH].[Área].[All]" dimensionUniqueName="[baseRH]" displayFolder="" count="2" memberValueDatatype="130" unbalanced="0"/>
    <cacheHierarchy uniqueName="[baseRH].[Salário]" caption="Salário" attribute="1" defaultMemberUniqueName="[baseRH].[Salário].[All]" allUniqueName="[baseRH].[Salário].[All]" dimensionUniqueName="[baseRH]" displayFolder="" count="0" memberValueDatatype="20" unbalanced="0"/>
    <cacheHierarchy uniqueName="[baseRH].[Data Admissão]" caption="Data Admissão" attribute="1" time="1" defaultMemberUniqueName="[baseRH].[Data Admissão].[All]" allUniqueName="[baseRH].[Data Admissão].[All]" dimensionUniqueName="[baseRH]" displayFolder="" count="0" memberValueDatatype="7" unbalanced="0"/>
    <cacheHierarchy uniqueName="[baseRH].[Data Demissão]" caption="Data Demissão" attribute="1" time="1" defaultMemberUniqueName="[baseRH].[Data Demissão].[All]" allUniqueName="[baseRH].[Data Demissão].[All]" dimensionUniqueName="[baseRH]" displayFolder="" count="0" memberValueDatatype="7" unbalanced="0"/>
    <cacheHierarchy uniqueName="[baseRH].[Contrato]" caption="Contrato" attribute="1" defaultMemberUniqueName="[baseRH].[Contrato].[All]" allUniqueName="[baseRH].[Contrato].[All]" dimensionUniqueName="[baseRH]" displayFolder="" count="2" memberValueDatatype="130" unbalanced="0"/>
    <cacheHierarchy uniqueName="[baseRH].[Motivo Demissão]" caption="Motivo Demissão" attribute="1" defaultMemberUniqueName="[baseRH].[Motivo Demissão].[All]" allUniqueName="[baseRH].[Motivo Demissão].[All]" dimensionUniqueName="[baseRH]" displayFolder="" count="0" memberValueDatatype="130" unbalanced="0"/>
    <cacheHierarchy uniqueName="[baseRH].[PCD]" caption="PCD" attribute="1" defaultMemberUniqueName="[baseRH].[PCD].[All]" allUniqueName="[baseRH].[PCD].[All]" dimensionUniqueName="[baseRH]" displayFolder="" count="0" memberValueDatatype="130" unbalanced="0"/>
    <cacheHierarchy uniqueName="[baseRH].[Alimentação]" caption="Alimentação" attribute="1" defaultMemberUniqueName="[baseRH].[Alimentação].[All]" allUniqueName="[baseRH].[Alimentação].[All]" dimensionUniqueName="[baseRH]" displayFolder="" count="0" memberValueDatatype="20" unbalanced="0"/>
    <cacheHierarchy uniqueName="[baseRH].[Saúde]" caption="Saúde" attribute="1" defaultMemberUniqueName="[baseRH].[Saúde].[All]" allUniqueName="[baseRH].[Saúde].[All]" dimensionUniqueName="[baseRH]" displayFolder="" count="0" memberValueDatatype="20" unbalanced="0"/>
    <cacheHierarchy uniqueName="[baseRH].[Odont]" caption="Odont" attribute="1" defaultMemberUniqueName="[baseRH].[Odont].[All]" allUniqueName="[baseRH].[Odont].[All]" dimensionUniqueName="[baseRH]" displayFolder="" count="0" memberValueDatatype="20" unbalanced="0"/>
    <cacheHierarchy uniqueName="[baseRH].[Transporte]" caption="Transporte" attribute="1" defaultMemberUniqueName="[baseRH].[Transporte].[All]" allUniqueName="[baseRH].[Transporte].[All]" dimensionUniqueName="[baseRH]" displayFolder="" count="0" memberValueDatatype="20" unbalanced="0"/>
    <cacheHierarchy uniqueName="[baseRH].[Creche]" caption="Creche" attribute="1" defaultMemberUniqueName="[baseRH].[Creche].[All]" allUniqueName="[baseRH].[Creche].[All]" dimensionUniqueName="[baseRH]" displayFolder="" count="0" memberValueDatatype="20" unbalanced="0"/>
    <cacheHierarchy uniqueName="[baseRH].[Combustível]" caption="Combustível" attribute="1" defaultMemberUniqueName="[baseRH].[Combustível].[All]" allUniqueName="[baseRH].[Combustível].[All]" dimensionUniqueName="[baseRH]" displayFolder="" count="0" memberValueDatatype="20" unbalanced="0"/>
    <cacheHierarchy uniqueName="[baseRH].[Benefícios]" caption="Benefícios" attribute="1" defaultMemberUniqueName="[baseRH].[Benefícios].[All]" allUniqueName="[baseRH].[Benefícios].[All]" dimensionUniqueName="[baseRH]" displayFolder="" count="0" memberValueDatatype="20" unbalanced="0"/>
    <cacheHierarchy uniqueName="[baseRH].[Mês_admissão]" caption="Mês_admissão" attribute="1" defaultMemberUniqueName="[baseRH].[Mês_admissão].[All]" allUniqueName="[baseRH].[Mês_admissão].[All]" dimensionUniqueName="[baseRH]" displayFolder="" count="0" memberValueDatatype="20" unbalanced="0"/>
    <cacheHierarchy uniqueName="[baseRH].[Mês_demissão]" caption="Mês_demissão" attribute="1" defaultMemberUniqueName="[baseRH].[Mês_demissão].[All]" allUniqueName="[baseRH].[Mês_demissão].[All]" dimensionUniqueName="[baseRH]" displayFolder="" count="0" memberValueDatatype="130" unbalanced="0"/>
    <cacheHierarchy uniqueName="[baseRH].[Status]" caption="Status" attribute="1" defaultMemberUniqueName="[baseRH].[Status].[All]" allUniqueName="[baseRH].[Status].[All]" dimensionUniqueName="[baseRH]" displayFolder="" count="0" memberValueDatatype="130" unbalanced="0"/>
    <cacheHierarchy uniqueName="[baseRH].[Faixa_Idade]" caption="Faixa_Idade" attribute="1" defaultMemberUniqueName="[baseRH].[Faixa_Idade].[All]" allUniqueName="[baseRH].[Faixa_Idade].[All]" dimensionUniqueName="[baseRH]" displayFolder="" count="0" memberValueDatatype="130" unbalanced="0"/>
    <cacheHierarchy uniqueName="[baseRH].[Tempo_dias]" caption="Tempo_dias" attribute="1" defaultMemberUniqueName="[baseRH].[Tempo_dias].[All]" allUniqueName="[baseRH].[Tempo_dias].[All]" dimensionUniqueName="[baseRH]" displayFolder="" count="0" memberValueDatatype="20" unbalanced="0"/>
    <cacheHierarchy uniqueName="[baseRH].[Faixa_dias]" caption="Faixa_dias" attribute="1" defaultMemberUniqueName="[baseRH].[Faixa_dias].[All]" allUniqueName="[baseRH].[Faixa_dias].[All]" dimensionUniqueName="[baseRH]" displayFolder="" count="0" memberValueDatatype="130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Measures].[Soma de Salário]" caption="Soma de Salário" measure="1" displayFolder="" measureGroup="baseRH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Total Ativos]" caption="Total Ativos" measure="1" displayFolder="" measureGroup="baseRH" count="0"/>
    <cacheHierarchy uniqueName="[Measures].[Total Desligados]" caption="Total Desligados" measure="1" displayFolder="" measureGroup="baseRH" count="0"/>
    <cacheHierarchy uniqueName="[Measures].[Total Feminino]" caption="Total Feminino" measure="1" displayFolder="" measureGroup="baseRH" count="0"/>
    <cacheHierarchy uniqueName="[Measures].[Total Masculino]" caption="Total Masculino" measure="1" displayFolder="" measureGroup="baseRH" count="0"/>
    <cacheHierarchy uniqueName="[Measures].[Rotatividade]" caption="Rotatividade" measure="1" displayFolder="" measureGroup="baseRH" count="0"/>
    <cacheHierarchy uniqueName="[Measures].[Total Férias]" caption="Total Férias" measure="1" displayFolder="" measureGroup="baseRH" count="0"/>
    <cacheHierarchy uniqueName="[Measures].[Total Licença]" caption="Total Licença" measure="1" displayFolder="" measureGroup="baseRH" count="0"/>
    <cacheHierarchy uniqueName="[Measures].[Total Alimentação]" caption="Total Alimentação" measure="1" displayFolder="" measureGroup="baseRH" count="0"/>
    <cacheHierarchy uniqueName="[Measures].[Total Saúde]" caption="Total Saúde" measure="1" displayFolder="" measureGroup="baseRH" count="0"/>
    <cacheHierarchy uniqueName="[Measures].[Total Gasolina]" caption="Total Gasolina" measure="1" displayFolder="" measureGroup="baseRH" count="0"/>
    <cacheHierarchy uniqueName="[Measures].[Total Odonto]" caption="Total Odonto" measure="1" displayFolder="" measureGroup="baseRH" count="0"/>
    <cacheHierarchy uniqueName="[Measures].[Total Transporte]" caption="Total Transporte" measure="1" displayFolder="" measureGroup="baseRH" count="0"/>
    <cacheHierarchy uniqueName="[Measures].[Total Creche]" caption="Total Creche" measure="1" displayFolder="" measureGroup="baseRH" count="0"/>
    <cacheHierarchy uniqueName="[Measures].[__XL_Count baseRH]" caption="__XL_Count baseRH" measure="1" displayFolder="" measureGroup="baseRH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2057979632" supportSubqueryNonVisual="1" supportSubqueryCalcMem="1" supportAddCalcMems="1"/>
    </ext>
  </extLst>
</pivotCach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nth" xr10:uid="{0F953BA0-48A3-42BF-9B34-2EE572A45C85}" sourceName="[Calendar].[Month]">
  <data>
    <olap pivotCacheId="2057979632">
      <levels count="2">
        <level uniqueName="[Calendar].[Month].[(All)]" sourceCaption="(All)" count="0"/>
        <level uniqueName="[Calendar].[Month].[Month]" sourceCaption="Month" count="12">
          <ranges>
            <range startItem="0">
              <i n="[Calendar].[Month].&amp;[janeiro]" c="janeiro"/>
              <i n="[Calendar].[Month].&amp;[fevereiro]" c="fevereiro"/>
              <i n="[Calendar].[Month].&amp;[março]" c="março"/>
              <i n="[Calendar].[Month].&amp;[abril]" c="abril"/>
              <i n="[Calendar].[Month].&amp;[maio]" c="maio"/>
              <i n="[Calendar].[Month].&amp;[junho]" c="junho"/>
              <i n="[Calendar].[Month].&amp;[julho]" c="julho"/>
              <i n="[Calendar].[Month].&amp;[agosto]" c="agosto"/>
              <i n="[Calendar].[Month].&amp;[setembro]" c="setembro"/>
              <i n="[Calendar].[Month].&amp;[outubro]" c="outubro"/>
              <i n="[Calendar].[Month].&amp;[novembro]" c="novembro"/>
              <i n="[Calendar].[Month].&amp;[dezembro]" c="dezembro"/>
            </range>
          </ranges>
        </level>
      </levels>
      <selections count="1">
        <selection n="[Calendar].[Month].&amp;[julho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Área1" xr10:uid="{4165E054-3B22-45CB-96DF-8626F906DBA8}" sourceName="[baseRH].[Área]">
  <data>
    <olap pivotCacheId="2057979632">
      <levels count="2">
        <level uniqueName="[baseRH].[Área].[(All)]" sourceCaption="(All)" count="0"/>
        <level uniqueName="[baseRH].[Área].[Área]" sourceCaption="Área" count="9">
          <ranges>
            <range startItem="0">
              <i n="[baseRH].[Área].&amp;[Administração]" c="Administração"/>
              <i n="[baseRH].[Área].&amp;[Financeiro]" c="Financeiro"/>
              <i n="[baseRH].[Área].&amp;[Logística]" c="Logística"/>
              <i n="[baseRH].[Área].&amp;[Marketing]" c="Marketing"/>
              <i n="[baseRH].[Área].&amp;[Operações]" c="Operações"/>
              <i n="[baseRH].[Área].&amp;[Produção]" c="Produção"/>
              <i n="[baseRH].[Área].&amp;[Recursos Humanos]" c="Recursos Humanos"/>
              <i n="[baseRH].[Área].&amp;[TI]" c="TI"/>
              <i n="[baseRH].[Área].&amp;[Vendas]" c="Vendas"/>
            </range>
          </ranges>
        </level>
      </levels>
      <selections count="1">
        <selection n="[baseRH].[Área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ntrato1" xr10:uid="{3C7BF950-0FD5-4EF7-B225-4D78571439E3}" sourceName="[baseRH].[Contrato]">
  <data>
    <olap pivotCacheId="2057979632">
      <levels count="2">
        <level uniqueName="[baseRH].[Contrato].[(All)]" sourceCaption="(All)" count="0"/>
        <level uniqueName="[baseRH].[Contrato].[Contrato]" sourceCaption="Contrato" count="2">
          <ranges>
            <range startItem="0">
              <i n="[baseRH].[Contrato].&amp;[CLT]" c="CLT"/>
              <i n="[baseRH].[Contrato].&amp;[Estágio]" c="Estágio"/>
            </range>
          </ranges>
        </level>
      </levels>
      <selections count="1">
        <selection n="[baseRH].[Contrato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nth" xr10:uid="{2386614C-0F2A-473D-A794-BC483927A0E9}" cache="SegmentaçãodeDados_Month" caption="Month" level="1" rowHeight="257175"/>
  <slicer name="Área 1" xr10:uid="{D80052FA-D3F8-45ED-A21F-700E92E1617C}" cache="SegmentaçãodeDados_Área1" caption="Área" level="1" rowHeight="257175"/>
  <slicer name="Contrato 1" xr10:uid="{CAF51D72-751D-4073-8C99-37C001871FCC}" cache="SegmentaçãodeDados_Contrato1" caption="Contrato" level="1" rowHeight="257175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9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CCCF8-A10B-4C8D-8456-BB1D20478136}">
  <sheetPr codeName="Planilha1"/>
  <dimension ref="A1:AI56"/>
  <sheetViews>
    <sheetView showGridLines="0" showRowColHeaders="0" tabSelected="1" zoomScaleNormal="100" workbookViewId="0">
      <selection activeCell="V4" sqref="V4"/>
    </sheetView>
  </sheetViews>
  <sheetFormatPr defaultRowHeight="15" x14ac:dyDescent="0.25"/>
  <sheetData>
    <row r="1" spans="1:35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</row>
    <row r="2" spans="1:35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</row>
    <row r="3" spans="1:35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</row>
    <row r="4" spans="1:35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</row>
    <row r="5" spans="1:35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</row>
    <row r="6" spans="1:35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</row>
    <row r="7" spans="1:35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</row>
    <row r="8" spans="1:35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</row>
    <row r="9" spans="1:35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</row>
    <row r="10" spans="1:35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</row>
    <row r="11" spans="1:35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</row>
    <row r="12" spans="1:35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</row>
    <row r="13" spans="1:35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</row>
    <row r="14" spans="1:35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</row>
    <row r="15" spans="1:35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</row>
    <row r="16" spans="1:35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</row>
    <row r="17" spans="1:35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</row>
    <row r="18" spans="1:35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</row>
    <row r="19" spans="1:35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</row>
    <row r="20" spans="1:35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</row>
    <row r="21" spans="1:35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</row>
    <row r="22" spans="1:35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</row>
    <row r="23" spans="1:35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</row>
    <row r="24" spans="1:35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</row>
    <row r="25" spans="1:35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</row>
    <row r="26" spans="1:35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1:35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</row>
    <row r="28" spans="1:35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</row>
    <row r="29" spans="1:35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</row>
    <row r="30" spans="1:35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</row>
    <row r="31" spans="1:35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</row>
    <row r="32" spans="1:35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</row>
    <row r="33" spans="1:35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</row>
    <row r="34" spans="1:35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</row>
    <row r="35" spans="1:35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</row>
    <row r="36" spans="1:35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</row>
    <row r="37" spans="1:35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</row>
    <row r="38" spans="1:35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</row>
    <row r="39" spans="1:35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</row>
    <row r="40" spans="1:35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</row>
    <row r="41" spans="1:35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</row>
    <row r="42" spans="1:35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</row>
    <row r="43" spans="1:35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</row>
    <row r="44" spans="1:35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</row>
    <row r="45" spans="1:35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</row>
    <row r="46" spans="1:35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</row>
    <row r="47" spans="1:35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</row>
    <row r="48" spans="1:35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</row>
    <row r="49" spans="1:35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</row>
    <row r="50" spans="1:35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</row>
    <row r="56" spans="1:35" x14ac:dyDescent="0.25">
      <c r="U56" t="s">
        <v>1</v>
      </c>
    </row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7" r:id="rId3" name="ComboBox3">
          <controlPr defaultSize="0" autoLine="0" listFillRange="filtro!C1:C13" r:id="rId4">
            <anchor moveWithCells="1">
              <from>
                <xdr:col>21</xdr:col>
                <xdr:colOff>304800</xdr:colOff>
                <xdr:row>12</xdr:row>
                <xdr:rowOff>104775</xdr:rowOff>
              </from>
              <to>
                <xdr:col>23</xdr:col>
                <xdr:colOff>342900</xdr:colOff>
                <xdr:row>14</xdr:row>
                <xdr:rowOff>0</xdr:rowOff>
              </to>
            </anchor>
          </controlPr>
        </control>
      </mc:Choice>
      <mc:Fallback>
        <control shapeId="1027" r:id="rId3" name="ComboBox3"/>
      </mc:Fallback>
    </mc:AlternateContent>
    <mc:AlternateContent xmlns:mc="http://schemas.openxmlformats.org/markup-compatibility/2006">
      <mc:Choice Requires="x14">
        <control shapeId="1026" r:id="rId5" name="ComboBox2">
          <controlPr defaultSize="0" autoLine="0" listFillRange="filtro!B1:B3" r:id="rId6">
            <anchor moveWithCells="1">
              <from>
                <xdr:col>19</xdr:col>
                <xdr:colOff>85725</xdr:colOff>
                <xdr:row>12</xdr:row>
                <xdr:rowOff>104775</xdr:rowOff>
              </from>
              <to>
                <xdr:col>21</xdr:col>
                <xdr:colOff>123825</xdr:colOff>
                <xdr:row>14</xdr:row>
                <xdr:rowOff>0</xdr:rowOff>
              </to>
            </anchor>
          </controlPr>
        </control>
      </mc:Choice>
      <mc:Fallback>
        <control shapeId="1026" r:id="rId5" name="ComboBox2"/>
      </mc:Fallback>
    </mc:AlternateContent>
    <mc:AlternateContent xmlns:mc="http://schemas.openxmlformats.org/markup-compatibility/2006">
      <mc:Choice Requires="x14">
        <control shapeId="1025" r:id="rId7" name="ComboBox1">
          <controlPr defaultSize="0" autoLine="0" listFillRange="filtro!A1:A10" r:id="rId8">
            <anchor moveWithCells="1">
              <from>
                <xdr:col>16</xdr:col>
                <xdr:colOff>133350</xdr:colOff>
                <xdr:row>12</xdr:row>
                <xdr:rowOff>104775</xdr:rowOff>
              </from>
              <to>
                <xdr:col>18</xdr:col>
                <xdr:colOff>466725</xdr:colOff>
                <xdr:row>14</xdr:row>
                <xdr:rowOff>0</xdr:rowOff>
              </to>
            </anchor>
          </controlPr>
        </control>
      </mc:Choice>
      <mc:Fallback>
        <control shapeId="1025" r:id="rId7" name="ComboBox1"/>
      </mc:Fallback>
    </mc:AlternateContent>
  </controls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A5F4F-A646-4DB3-8558-9C93DFEF0913}">
  <sheetPr codeName="Planilha2"/>
  <dimension ref="A1:W77"/>
  <sheetViews>
    <sheetView showGridLines="0" workbookViewId="0">
      <selection activeCell="C3" sqref="C3"/>
    </sheetView>
  </sheetViews>
  <sheetFormatPr defaultRowHeight="15" x14ac:dyDescent="0.25"/>
  <cols>
    <col min="1" max="1" width="18.42578125" bestFit="1" customWidth="1"/>
    <col min="2" max="2" width="16.28515625" customWidth="1"/>
    <col min="3" max="3" width="12.42578125" bestFit="1" customWidth="1"/>
    <col min="4" max="4" width="18.42578125" bestFit="1" customWidth="1"/>
    <col min="5" max="15" width="20.140625" bestFit="1" customWidth="1"/>
    <col min="16" max="16" width="10.7109375" bestFit="1" customWidth="1"/>
    <col min="17" max="22" width="18.28515625" bestFit="1" customWidth="1"/>
    <col min="23" max="23" width="17" customWidth="1"/>
  </cols>
  <sheetData>
    <row r="1" spans="1:23" x14ac:dyDescent="0.25">
      <c r="A1" t="str" vm="32">
        <f>CUBEMEMBER("ThisWorkbookDataModel","[Measures].[Total Ativos]")</f>
        <v>Total Ativos</v>
      </c>
      <c r="B1" t="str" vm="33">
        <f>CUBEMEMBER("ThisWorkbookDataModel","[Measures].[Total Desligados]")</f>
        <v>Total Desligados</v>
      </c>
      <c r="C1" t="str" vm="34">
        <f>CUBEMEMBER("ThisWorkbookDataModel","[Measures].[Rotatividade]")</f>
        <v>Rotatividade</v>
      </c>
      <c r="D1" t="str" vm="35">
        <f>CUBEMEMBER("ThisWorkbookDataModel","[Measures].[Total Férias]")</f>
        <v>Total Férias</v>
      </c>
      <c r="E1" t="str" vm="36">
        <f>CUBEMEMBER("ThisWorkbookDataModel","[Measures].[Total Licença]")</f>
        <v>Total Licença</v>
      </c>
    </row>
    <row r="2" spans="1:23" x14ac:dyDescent="0.25">
      <c r="A2" vm="133">
        <f>VLOOKUP($F$32,$A$33:$B$45,2,FALSE)</f>
        <v>563</v>
      </c>
      <c r="B2" vm="111">
        <f>IF(CUBEVALUE("ThisWorkbookDataModel",$B$1,SegmentaçãodeDados_Área1,SegmentaçãodeDados_Contrato1,SegmentaçãodeDados_Month)="",0,CUBEVALUE("ThisWorkbookDataModel",$B$1,SegmentaçãodeDados_Área1,SegmentaçãodeDados_Contrato1,SegmentaçãodeDados_Month))</f>
        <v>4</v>
      </c>
      <c r="C2" s="3" vm="121">
        <f>IF(CUBEVALUE("ThisWorkbookDataModel",$C$1,SegmentaçãodeDados_Área1,SegmentaçãodeDados_Contrato1,SegmentaçãodeDados_Month)="","0,00%",CUBEVALUE("ThisWorkbookDataModel",$C$1,SegmentaçãodeDados_Área1,SegmentaçãodeDados_Contrato1,SegmentaçãodeDados_Month))</f>
        <v>4.7058823529411764E-2</v>
      </c>
      <c r="D2" vm="118">
        <f>IF(CUBEVALUE("ThisWorkbookDataModel",$D$1,SegmentaçãodeDados_Área1,SegmentaçãodeDados_Contrato1,SegmentaçãodeDados_Month)="","-",CUBEVALUE("ThisWorkbookDataModel",$D$1,SegmentaçãodeDados_Área1,SegmentaçãodeDados_Contrato1,SegmentaçãodeDados_Month))</f>
        <v>3</v>
      </c>
      <c r="E2" vm="110">
        <f>IF(CUBEVALUE("ThisWorkbookDataModel",$E$1,SegmentaçãodeDados_Área1,SegmentaçãodeDados_Contrato1,SegmentaçãodeDados_Month)="","-",CUBEVALUE("ThisWorkbookDataModel",$E$1,SegmentaçãodeDados_Área1,SegmentaçãodeDados_Contrato1,SegmentaçãodeDados_Month))</f>
        <v>1</v>
      </c>
    </row>
    <row r="3" spans="1:23" x14ac:dyDescent="0.25">
      <c r="A3" s="9">
        <f>VLOOKUP($F$32,$A$33:$D$45,4,FALSE)</f>
        <v>0.17782426778242677</v>
      </c>
      <c r="B3" s="9">
        <f>VLOOKUP($F$32,$A$49:$D$61,4,FALSE)</f>
        <v>-0.42857142857142855</v>
      </c>
      <c r="C3" s="9" vm="167">
        <f>VLOOKUP($F$32,$A$65:$C$77,3,FALSE)</f>
        <v>8.3333333333333329E-2</v>
      </c>
    </row>
    <row r="7" spans="1:23" x14ac:dyDescent="0.25">
      <c r="A7" t="s">
        <v>2</v>
      </c>
      <c r="E7" t="s">
        <v>3</v>
      </c>
      <c r="I7" t="s">
        <v>4</v>
      </c>
      <c r="M7" t="s">
        <v>5</v>
      </c>
    </row>
    <row r="8" spans="1:23" x14ac:dyDescent="0.25">
      <c r="A8" t="s">
        <v>0</v>
      </c>
      <c r="B8" t="str" vm="4">
        <f>CUBEMEMBER("ThisWorkbookDataModel","[Measures].[Total Feminino]")</f>
        <v>Total Feminino</v>
      </c>
      <c r="C8" t="str" vm="2">
        <f>CUBEMEMBER("ThisWorkbookDataModel","[Measures].[Total Masculino]")</f>
        <v>Total Masculino</v>
      </c>
      <c r="E8" t="s">
        <v>0</v>
      </c>
      <c r="F8" t="str" vm="4">
        <f>CUBEMEMBER("ThisWorkbookDataModel","[Measures].[Total Feminino]")</f>
        <v>Total Feminino</v>
      </c>
      <c r="G8" t="str" vm="2">
        <f>CUBEMEMBER("ThisWorkbookDataModel","[Measures].[Total Masculino]")</f>
        <v>Total Masculino</v>
      </c>
      <c r="I8" t="s">
        <v>0</v>
      </c>
      <c r="J8" t="str" vm="4">
        <f>CUBEMEMBER("ThisWorkbookDataModel","[Measures].[Total Feminino]")</f>
        <v>Total Feminino</v>
      </c>
      <c r="K8" t="str" vm="2">
        <f>CUBEMEMBER("ThisWorkbookDataModel","[Measures].[Total Masculino]")</f>
        <v>Total Masculino</v>
      </c>
      <c r="M8" t="s">
        <v>0</v>
      </c>
      <c r="N8" t="str" vm="4">
        <f>CUBEMEMBER("ThisWorkbookDataModel","[Measures].[Total Feminino]")</f>
        <v>Total Feminino</v>
      </c>
      <c r="O8" t="str" vm="2">
        <f>CUBEMEMBER("ThisWorkbookDataModel","[Measures].[Total Masculino]")</f>
        <v>Total Masculino</v>
      </c>
      <c r="Q8" t="str" vm="39">
        <f>CUBEMEMBER("ThisWorkbookDataModel","[Measures].[Total Gasolina]")</f>
        <v>Total Gasolina</v>
      </c>
      <c r="R8" t="str" vm="37">
        <f>CUBEMEMBER("ThisWorkbookDataModel","[Measures].[Total Alimentação]")</f>
        <v>Total Alimentação</v>
      </c>
      <c r="S8" t="str" vm="42">
        <f>CUBEMEMBER("ThisWorkbookDataModel","[Measures].[Total Creche]")</f>
        <v>Total Creche</v>
      </c>
      <c r="T8" t="str" vm="40">
        <f>CUBEMEMBER("ThisWorkbookDataModel","[Measures].[Total Odonto]")</f>
        <v>Total Odonto</v>
      </c>
      <c r="U8" t="str" vm="38">
        <f>CUBEMEMBER("ThisWorkbookDataModel","[Measures].[Total Saúde]")</f>
        <v>Total Saúde</v>
      </c>
      <c r="V8" t="str" vm="41">
        <f>CUBEMEMBER("ThisWorkbookDataModel","[Measures].[Total Transporte]")</f>
        <v>Total Transporte</v>
      </c>
      <c r="W8" t="s">
        <v>7</v>
      </c>
    </row>
    <row r="9" spans="1:23" x14ac:dyDescent="0.25">
      <c r="A9" s="1" t="str" vm="10">
        <f>CUBEMEMBER("ThisWorkbookDataModel","[baseRH].[Nível].&amp;[Estagiário]")</f>
        <v>Estagiário</v>
      </c>
      <c r="B9" vm="73">
        <f>CUBEVALUE("ThisWorkbookDataModel",$A9,B$8,SegmentaçãodeDados_Área1,SegmentaçãodeDados_Contrato1,SegmentaçãodeDados_Month)</f>
        <v>6</v>
      </c>
      <c r="C9" vm="69">
        <f>CUBEVALUE("ThisWorkbookDataModel",$A9,C$8,SegmentaçãodeDados_Área1,SegmentaçãodeDados_Contrato1,SegmentaçãodeDados_Month)</f>
        <v>7</v>
      </c>
      <c r="E9" s="1" t="str" vm="18">
        <f>CUBEMEMBER("ThisWorkbookDataModel","[baseRH].[Salário].&amp;[1200]")</f>
        <v>1200</v>
      </c>
      <c r="F9" vm="80">
        <f>CUBEVALUE("ThisWorkbookDataModel",$E9,F$8,SegmentaçãodeDados_Área1,SegmentaçãodeDados_Contrato1,SegmentaçãodeDados_Month)</f>
        <v>6</v>
      </c>
      <c r="G9" vm="91">
        <f>CUBEVALUE("ThisWorkbookDataModel",$E9,G$8,SegmentaçãodeDados_Área1,SegmentaçãodeDados_Contrato1,SegmentaçãodeDados_Month)</f>
        <v>7</v>
      </c>
      <c r="I9" s="1" t="str" vm="23">
        <f>CUBEMEMBER("ThisWorkbookDataModel","[baseRH].[Faixa_Idade].&amp;[24-34]")</f>
        <v>24-34</v>
      </c>
      <c r="J9" vm="82">
        <f>CUBEVALUE("ThisWorkbookDataModel",$I9,J$8,SegmentaçãodeDados_Área1,SegmentaçãodeDados_Contrato1,SegmentaçãodeDados_Month)</f>
        <v>8</v>
      </c>
      <c r="K9" vm="87">
        <f>CUBEVALUE("ThisWorkbookDataModel",$I9,K$8,SegmentaçãodeDados_Área1,SegmentaçãodeDados_Contrato1,SegmentaçãodeDados_Month)</f>
        <v>10</v>
      </c>
      <c r="M9" s="1" t="str" vm="27">
        <f>CUBEMEMBER("ThisWorkbookDataModel","[baseRH].[Faixa_dias].&amp;[1-85]")</f>
        <v>1-85</v>
      </c>
      <c r="N9" t="str" vm="117">
        <f>CUBEVALUE("ThisWorkbookDataModel",$M9,N$8,SegmentaçãodeDados_Área1,SegmentaçãodeDados_Contrato1,SegmentaçãodeDados_Month)</f>
        <v/>
      </c>
      <c r="O9" t="str" vm="100">
        <f>CUBEVALUE("ThisWorkbookDataModel",$M9,O$8,SegmentaçãodeDados_Área1,SegmentaçãodeDados_Contrato1,SegmentaçãodeDados_Month)</f>
        <v/>
      </c>
      <c r="Q9" s="4" vm="130">
        <f>IF(CUBEVALUE("ThisWorkbookDataModel",$Q$8,SegmentaçãodeDados_Área1,SegmentaçãodeDados_Contrato1,SegmentaçãodeDados_Month)="","-",CUBEVALUE("ThisWorkbookDataModel",$Q$8,SegmentaçãodeDados_Área1,SegmentaçãodeDados_Contrato1,SegmentaçãodeDados_Month))</f>
        <v>27000</v>
      </c>
      <c r="R9" s="4" vm="129">
        <f>IF(CUBEVALUE("ThisWorkbookDataModel",$R$8,SegmentaçãodeDados_Área1,SegmentaçãodeDados_Contrato1,SegmentaçãodeDados_Month)="","-",CUBEVALUE("ThisWorkbookDataModel",$R$8,SegmentaçãodeDados_Área1,SegmentaçãodeDados_Contrato1,SegmentaçãodeDados_Month))</f>
        <v>74000</v>
      </c>
      <c r="S9" s="4" vm="128">
        <f>IF(CUBEVALUE("ThisWorkbookDataModel",$S$8,SegmentaçãodeDados_Área1,SegmentaçãodeDados_Contrato1,SegmentaçãodeDados_Month)="","-",CUBEVALUE("ThisWorkbookDataModel",$S$8,SegmentaçãodeDados_Área1,SegmentaçãodeDados_Contrato1,SegmentaçãodeDados_Month))</f>
        <v>3500</v>
      </c>
      <c r="T9" s="4" vm="127">
        <f>IF(CUBEVALUE("ThisWorkbookDataModel",$T$8,SegmentaçãodeDados_Área1,SegmentaçãodeDados_Contrato1,SegmentaçãodeDados_Month)="","-",CUBEVALUE("ThisWorkbookDataModel",$T$8,SegmentaçãodeDados_Área1,SegmentaçãodeDados_Contrato1,SegmentaçãodeDados_Month))</f>
        <v>74000</v>
      </c>
      <c r="U9" s="4" vm="126">
        <f>IF(CUBEVALUE("ThisWorkbookDataModel",$U$8,SegmentaçãodeDados_Área1,SegmentaçãodeDados_Contrato1,SegmentaçãodeDados_Month)="","-",CUBEVALUE("ThisWorkbookDataModel",$U$8,SegmentaçãodeDados_Área1,SegmentaçãodeDados_Contrato1,SegmentaçãodeDados_Month))</f>
        <v>74000</v>
      </c>
      <c r="V9" s="4" vm="125">
        <f>IF(CUBEVALUE("ThisWorkbookDataModel",$V$8,SegmentaçãodeDados_Área1,SegmentaçãodeDados_Contrato1,SegmentaçãodeDados_Month)="","-",CUBEVALUE("ThisWorkbookDataModel",$V$8,SegmentaçãodeDados_Área1,SegmentaçãodeDados_Contrato1,SegmentaçãodeDados_Month))</f>
        <v>74000</v>
      </c>
      <c r="W9" s="5">
        <f>SUM($Q$9:$V$9)</f>
        <v>326500</v>
      </c>
    </row>
    <row r="10" spans="1:23" x14ac:dyDescent="0.25">
      <c r="A10" s="1" t="str" vm="9">
        <f>CUBEMEMBER("ThisWorkbookDataModel","[baseRH].[Nível].&amp;[Assistente]")</f>
        <v>Assistente</v>
      </c>
      <c r="B10" vm="96">
        <f>CUBEVALUE("ThisWorkbookDataModel",$A10,B$8,SegmentaçãodeDados_Área1,SegmentaçãodeDados_Contrato1,SegmentaçãodeDados_Month)</f>
        <v>4</v>
      </c>
      <c r="C10" vm="95">
        <f>CUBEVALUE("ThisWorkbookDataModel",$A10,C$8,SegmentaçãodeDados_Área1,SegmentaçãodeDados_Contrato1,SegmentaçãodeDados_Month)</f>
        <v>4</v>
      </c>
      <c r="E10" s="1" t="str" vm="17">
        <f>CUBEMEMBER("ThisWorkbookDataModel","[baseRH].[Salário].&amp;[2500]")</f>
        <v>2500</v>
      </c>
      <c r="F10" vm="71">
        <f>CUBEVALUE("ThisWorkbookDataModel",$E10,F$8,SegmentaçãodeDados_Área1,SegmentaçãodeDados_Contrato1,SegmentaçãodeDados_Month)</f>
        <v>4</v>
      </c>
      <c r="G10" vm="90">
        <f>CUBEVALUE("ThisWorkbookDataModel",$E10,G$8,SegmentaçãodeDados_Área1,SegmentaçãodeDados_Contrato1,SegmentaçãodeDados_Month)</f>
        <v>4</v>
      </c>
      <c r="I10" s="1" t="str" vm="22">
        <f>CUBEMEMBER("ThisWorkbookDataModel","[baseRH].[Faixa_Idade].&amp;[35-44]")</f>
        <v>35-44</v>
      </c>
      <c r="J10" vm="124">
        <f>CUBEVALUE("ThisWorkbookDataModel",$I10,J$8,SegmentaçãodeDados_Área1,SegmentaçãodeDados_Contrato1,SegmentaçãodeDados_Month)</f>
        <v>7</v>
      </c>
      <c r="K10" vm="113">
        <f>CUBEVALUE("ThisWorkbookDataModel",$I10,K$8,SegmentaçãodeDados_Área1,SegmentaçãodeDados_Contrato1,SegmentaçãodeDados_Month)</f>
        <v>14</v>
      </c>
      <c r="M10" s="1" t="str" vm="28">
        <f>CUBEMEMBER("ThisWorkbookDataModel","[baseRH].[Faixa_dias].&amp;[86-176]")</f>
        <v>86-176</v>
      </c>
      <c r="N10" vm="107">
        <f>CUBEVALUE("ThisWorkbookDataModel",$M10,N$8,SegmentaçãodeDados_Área1,SegmentaçãodeDados_Contrato1,SegmentaçãodeDados_Month)</f>
        <v>35</v>
      </c>
      <c r="O10" vm="106">
        <f>CUBEVALUE("ThisWorkbookDataModel",$M10,O$8,SegmentaçãodeDados_Área1,SegmentaçãodeDados_Contrato1,SegmentaçãodeDados_Month)</f>
        <v>31</v>
      </c>
    </row>
    <row r="11" spans="1:23" x14ac:dyDescent="0.25">
      <c r="A11" s="1" t="str" vm="8">
        <f>CUBEMEMBER("ThisWorkbookDataModel","[baseRH].[Nível].&amp;[Analista Jr]")</f>
        <v>Analista Jr</v>
      </c>
      <c r="B11" vm="88">
        <f>CUBEVALUE("ThisWorkbookDataModel",$A11,B$8,SegmentaçãodeDados_Área1,SegmentaçãodeDados_Contrato1,SegmentaçãodeDados_Month)</f>
        <v>4</v>
      </c>
      <c r="C11" vm="74">
        <f>CUBEVALUE("ThisWorkbookDataModel",$A11,C$8,SegmentaçãodeDados_Área1,SegmentaçãodeDados_Contrato1,SegmentaçãodeDados_Month)</f>
        <v>6</v>
      </c>
      <c r="E11" s="1" t="str" vm="16">
        <f>CUBEMEMBER("ThisWorkbookDataModel","[baseRH].[Salário].&amp;[3500]")</f>
        <v>3500</v>
      </c>
      <c r="F11" vm="108">
        <f>CUBEVALUE("ThisWorkbookDataModel",$E11,F$8,SegmentaçãodeDados_Área1,SegmentaçãodeDados_Contrato1,SegmentaçãodeDados_Month)</f>
        <v>4</v>
      </c>
      <c r="G11" vm="89">
        <f>CUBEVALUE("ThisWorkbookDataModel",$E11,G$8,SegmentaçãodeDados_Área1,SegmentaçãodeDados_Contrato1,SegmentaçãodeDados_Month)</f>
        <v>6</v>
      </c>
      <c r="I11" s="1" t="str" vm="21">
        <f>CUBEMEMBER("ThisWorkbookDataModel","[baseRH].[Faixa_Idade].&amp;[45-54]")</f>
        <v>45-54</v>
      </c>
      <c r="J11" vm="85">
        <f>CUBEVALUE("ThisWorkbookDataModel",$I11,J$8,SegmentaçãodeDados_Área1,SegmentaçãodeDados_Contrato1,SegmentaçãodeDados_Month)</f>
        <v>20</v>
      </c>
      <c r="K11" vm="119">
        <f>CUBEVALUE("ThisWorkbookDataModel",$I11,K$8,SegmentaçãodeDados_Área1,SegmentaçãodeDados_Contrato1,SegmentaçãodeDados_Month)</f>
        <v>9</v>
      </c>
      <c r="M11" s="1" t="str" vm="26">
        <f>CUBEMEMBER("ThisWorkbookDataModel","[baseRH].[Faixa_dias].&amp;[177-269]")</f>
        <v>177-269</v>
      </c>
      <c r="N11" vm="105">
        <f>CUBEVALUE("ThisWorkbookDataModel",$M11,N$8,SegmentaçãodeDados_Área1,SegmentaçãodeDados_Contrato1,SegmentaçãodeDados_Month)</f>
        <v>10</v>
      </c>
      <c r="O11" vm="112">
        <f>CUBEVALUE("ThisWorkbookDataModel",$M11,O$8,SegmentaçãodeDados_Área1,SegmentaçãodeDados_Contrato1,SegmentaçãodeDados_Month)</f>
        <v>9</v>
      </c>
    </row>
    <row r="12" spans="1:23" x14ac:dyDescent="0.25">
      <c r="A12" s="1" t="str" vm="7">
        <f>CUBEMEMBER("ThisWorkbookDataModel","[baseRH].[Nível].&amp;[Analista Sr]")</f>
        <v>Analista Sr</v>
      </c>
      <c r="B12" vm="76">
        <f>CUBEVALUE("ThisWorkbookDataModel",$A12,B$8,SegmentaçãodeDados_Área1,SegmentaçãodeDados_Contrato1,SegmentaçãodeDados_Month)</f>
        <v>4</v>
      </c>
      <c r="C12" vm="68">
        <f>CUBEVALUE("ThisWorkbookDataModel",$A12,C$8,SegmentaçãodeDados_Área1,SegmentaçãodeDados_Contrato1,SegmentaçãodeDados_Month)</f>
        <v>3</v>
      </c>
      <c r="E12" s="1" t="str" vm="15">
        <f>CUBEMEMBER("ThisWorkbookDataModel","[baseRH].[Salário].&amp;[5000]")</f>
        <v>5000</v>
      </c>
      <c r="F12" vm="93">
        <f>CUBEVALUE("ThisWorkbookDataModel",$E12,F$8,SegmentaçãodeDados_Área1,SegmentaçãodeDados_Contrato1,SegmentaçãodeDados_Month)</f>
        <v>4</v>
      </c>
      <c r="G12" vm="86">
        <f>CUBEVALUE("ThisWorkbookDataModel",$E12,G$8,SegmentaçãodeDados_Área1,SegmentaçãodeDados_Contrato1,SegmentaçãodeDados_Month)</f>
        <v>3</v>
      </c>
      <c r="I12" s="1" t="str" vm="20">
        <f>CUBEMEMBER("ThisWorkbookDataModel","[baseRH].[Faixa_Idade].&amp;[55-64]")</f>
        <v>55-64</v>
      </c>
      <c r="J12" vm="120">
        <f>CUBEVALUE("ThisWorkbookDataModel",$I12,J$8,SegmentaçãodeDados_Área1,SegmentaçãodeDados_Contrato1,SegmentaçãodeDados_Month)</f>
        <v>10</v>
      </c>
      <c r="K12" vm="101">
        <f>CUBEVALUE("ThisWorkbookDataModel",$I12,K$8,SegmentaçãodeDados_Área1,SegmentaçãodeDados_Contrato1,SegmentaçãodeDados_Month)</f>
        <v>7</v>
      </c>
      <c r="M12" s="1" t="str" vm="25">
        <f>CUBEMEMBER("ThisWorkbookDataModel","[baseRH].[Faixa_dias].&amp;[270-364]")</f>
        <v>270-364</v>
      </c>
      <c r="N12" t="str" vm="99">
        <f>CUBEVALUE("ThisWorkbookDataModel",$M12,N$8,SegmentaçãodeDados_Área1,SegmentaçãodeDados_Contrato1,SegmentaçãodeDados_Month)</f>
        <v/>
      </c>
      <c r="O12" t="str" vm="98">
        <f>CUBEVALUE("ThisWorkbookDataModel",$M12,O$8,SegmentaçãodeDados_Área1,SegmentaçãodeDados_Contrato1,SegmentaçãodeDados_Month)</f>
        <v/>
      </c>
    </row>
    <row r="13" spans="1:23" x14ac:dyDescent="0.25">
      <c r="A13" s="1" t="str" vm="6">
        <f>CUBEMEMBER("ThisWorkbookDataModel","[baseRH].[Nível].&amp;[Supervisor]")</f>
        <v>Supervisor</v>
      </c>
      <c r="B13" vm="79">
        <f>CUBEVALUE("ThisWorkbookDataModel",$A13,B$8,SegmentaçãodeDados_Área1,SegmentaçãodeDados_Contrato1,SegmentaçãodeDados_Month)</f>
        <v>6</v>
      </c>
      <c r="C13" vm="77">
        <f>CUBEVALUE("ThisWorkbookDataModel",$A13,C$8,SegmentaçãodeDados_Área1,SegmentaçãodeDados_Contrato1,SegmentaçãodeDados_Month)</f>
        <v>6</v>
      </c>
      <c r="E13" s="1" t="str" vm="14">
        <f>CUBEMEMBER("ThisWorkbookDataModel","[baseRH].[Salário].&amp;[7000]")</f>
        <v>7000</v>
      </c>
      <c r="F13" vm="97">
        <f>CUBEVALUE("ThisWorkbookDataModel",$E13,F$8,SegmentaçãodeDados_Área1,SegmentaçãodeDados_Contrato1,SegmentaçãodeDados_Month)</f>
        <v>6</v>
      </c>
      <c r="G13" vm="92">
        <f>CUBEVALUE("ThisWorkbookDataModel",$E13,G$8,SegmentaçãodeDados_Área1,SegmentaçãodeDados_Contrato1,SegmentaçãodeDados_Month)</f>
        <v>6</v>
      </c>
      <c r="I13" s="1" t="str" vm="19">
        <f>CUBEMEMBER("ThisWorkbookDataModel","[baseRH].[Faixa_Idade].[All]","Total Geral")</f>
        <v>Total Geral</v>
      </c>
      <c r="J13" vm="116">
        <f>CUBEVALUE("ThisWorkbookDataModel",$I13,J$8,SegmentaçãodeDados_Área1,SegmentaçãodeDados_Contrato1,SegmentaçãodeDados_Month)</f>
        <v>45</v>
      </c>
      <c r="K13" vm="103">
        <f>CUBEVALUE("ThisWorkbookDataModel",$I13,K$8,SegmentaçãodeDados_Área1,SegmentaçãodeDados_Contrato1,SegmentaçãodeDados_Month)</f>
        <v>40</v>
      </c>
      <c r="M13" s="1" t="str" vm="24">
        <f>CUBEMEMBER("ThisWorkbookDataModel","[baseRH].[Faixa_dias].[All]","Total Geral")</f>
        <v>Total Geral</v>
      </c>
      <c r="N13" vm="81">
        <f>CUBEVALUE("ThisWorkbookDataModel",$M13,N$8,SegmentaçãodeDados_Área1,SegmentaçãodeDados_Contrato1,SegmentaçãodeDados_Month)</f>
        <v>45</v>
      </c>
      <c r="O13" vm="78">
        <f>CUBEVALUE("ThisWorkbookDataModel",$M13,O$8,SegmentaçãodeDados_Área1,SegmentaçãodeDados_Contrato1,SegmentaçãodeDados_Month)</f>
        <v>40</v>
      </c>
    </row>
    <row r="14" spans="1:23" x14ac:dyDescent="0.25">
      <c r="A14" s="1" t="str" vm="5">
        <f>CUBEMEMBER("ThisWorkbookDataModel","[baseRH].[Nível].&amp;[Coordenador]")</f>
        <v>Coordenador</v>
      </c>
      <c r="B14" vm="72">
        <f>CUBEVALUE("ThisWorkbookDataModel",$A14,B$8,SegmentaçãodeDados_Área1,SegmentaçãodeDados_Contrato1,SegmentaçãodeDados_Month)</f>
        <v>11</v>
      </c>
      <c r="C14" vm="83">
        <f>CUBEVALUE("ThisWorkbookDataModel",$A14,C$8,SegmentaçãodeDados_Área1,SegmentaçãodeDados_Contrato1,SegmentaçãodeDados_Month)</f>
        <v>6</v>
      </c>
      <c r="E14" s="1" t="str" vm="13">
        <f>CUBEMEMBER("ThisWorkbookDataModel","[baseRH].[Salário].&amp;[10000]")</f>
        <v>10000</v>
      </c>
      <c r="F14" vm="102">
        <f>CUBEVALUE("ThisWorkbookDataModel",$E14,F$8,SegmentaçãodeDados_Área1,SegmentaçãodeDados_Contrato1,SegmentaçãodeDados_Month)</f>
        <v>11</v>
      </c>
      <c r="G14" vm="84">
        <f>CUBEVALUE("ThisWorkbookDataModel",$E14,G$8,SegmentaçãodeDados_Área1,SegmentaçãodeDados_Contrato1,SegmentaçãodeDados_Month)</f>
        <v>6</v>
      </c>
    </row>
    <row r="15" spans="1:23" x14ac:dyDescent="0.25">
      <c r="A15" s="1" t="str" vm="3">
        <f>CUBEMEMBER("ThisWorkbookDataModel","[baseRH].[Nível].&amp;[Gerente]")</f>
        <v>Gerente</v>
      </c>
      <c r="B15" vm="94">
        <f>CUBEVALUE("ThisWorkbookDataModel",$A15,B$8,SegmentaçãodeDados_Área1,SegmentaçãodeDados_Contrato1,SegmentaçãodeDados_Month)</f>
        <v>10</v>
      </c>
      <c r="C15" vm="67">
        <f>CUBEVALUE("ThisWorkbookDataModel",$A15,C$8,SegmentaçãodeDados_Área1,SegmentaçãodeDados_Contrato1,SegmentaçãodeDados_Month)</f>
        <v>8</v>
      </c>
      <c r="E15" s="1" t="str" vm="12">
        <f>CUBEMEMBER("ThisWorkbookDataModel","[baseRH].[Salário].&amp;[15000]")</f>
        <v>15000</v>
      </c>
      <c r="F15" vm="104">
        <f>CUBEVALUE("ThisWorkbookDataModel",$E15,F$8,SegmentaçãodeDados_Área1,SegmentaçãodeDados_Contrato1,SegmentaçãodeDados_Month)</f>
        <v>10</v>
      </c>
      <c r="G15" vm="115">
        <f>CUBEVALUE("ThisWorkbookDataModel",$E15,G$8,SegmentaçãodeDados_Área1,SegmentaçãodeDados_Contrato1,SegmentaçãodeDados_Month)</f>
        <v>8</v>
      </c>
    </row>
    <row r="16" spans="1:23" x14ac:dyDescent="0.25">
      <c r="A16" s="1" t="str" vm="1">
        <f>CUBEMEMBER("ThisWorkbookDataModel","[baseRH].[Nível].[All]","Total Geral")</f>
        <v>Total Geral</v>
      </c>
      <c r="B16" vm="123">
        <f>CUBEVALUE("ThisWorkbookDataModel",$A16,B$8,SegmentaçãodeDados_Área1,SegmentaçãodeDados_Contrato1,SegmentaçãodeDados_Month)</f>
        <v>45</v>
      </c>
      <c r="C16" vm="122">
        <f>CUBEVALUE("ThisWorkbookDataModel",$A16,C$8,SegmentaçãodeDados_Área1,SegmentaçãodeDados_Contrato1,SegmentaçãodeDados_Month)</f>
        <v>40</v>
      </c>
      <c r="E16" s="1" t="str" vm="11">
        <f>CUBEMEMBER("ThisWorkbookDataModel","[baseRH].[Salário].[All]","Total Geral")</f>
        <v>Total Geral</v>
      </c>
      <c r="F16" vm="114">
        <f>CUBEVALUE("ThisWorkbookDataModel",$E16,F$8,SegmentaçãodeDados_Área1,SegmentaçãodeDados_Contrato1,SegmentaçãodeDados_Month)</f>
        <v>45</v>
      </c>
      <c r="G16" vm="109">
        <f>CUBEVALUE("ThisWorkbookDataModel",$E16,G$8,SegmentaçãodeDados_Área1,SegmentaçãodeDados_Contrato1,SegmentaçãodeDados_Month)</f>
        <v>40</v>
      </c>
    </row>
    <row r="23" spans="1:6" x14ac:dyDescent="0.25">
      <c r="A23" t="s">
        <v>3</v>
      </c>
    </row>
    <row r="24" spans="1:6" x14ac:dyDescent="0.25">
      <c r="A24" t="s">
        <v>0</v>
      </c>
      <c r="B24" t="str" vm="32">
        <f>CUBEMEMBER("ThisWorkbookDataModel","[Measures].[Total Ativos]")</f>
        <v>Total Ativos</v>
      </c>
      <c r="C24" t="s">
        <v>6</v>
      </c>
    </row>
    <row r="25" spans="1:6" x14ac:dyDescent="0.25">
      <c r="A25" s="1" t="str" vm="31">
        <f>CUBEMEMBER("ThisWorkbookDataModel","[baseRH].[Gênero].&amp;[Feminino]")</f>
        <v>Feminino</v>
      </c>
      <c r="B25" vm="70">
        <f>CUBEVALUE("ThisWorkbookDataModel",$A25,B$24,SegmentaçãodeDados_Área1,SegmentaçãodeDados_Contrato1,SegmentaçãodeDados_Month)</f>
        <v>45</v>
      </c>
      <c r="C25" s="2">
        <f>B25/$B$27</f>
        <v>0.52941176470588236</v>
      </c>
    </row>
    <row r="26" spans="1:6" x14ac:dyDescent="0.25">
      <c r="A26" s="1" t="str" vm="30">
        <f>CUBEMEMBER("ThisWorkbookDataModel","[baseRH].[Gênero].&amp;[Masculino]")</f>
        <v>Masculino</v>
      </c>
      <c r="B26" vm="75">
        <f>CUBEVALUE("ThisWorkbookDataModel",$A26,B$24,SegmentaçãodeDados_Área1,SegmentaçãodeDados_Contrato1,SegmentaçãodeDados_Month)</f>
        <v>40</v>
      </c>
      <c r="C26" s="2">
        <f>B26/$B$27</f>
        <v>0.47058823529411764</v>
      </c>
    </row>
    <row r="27" spans="1:6" x14ac:dyDescent="0.25">
      <c r="A27" s="1" t="str" vm="29">
        <f>CUBEMEMBER("ThisWorkbookDataModel","[baseRH].[Gênero].[All]","Total Geral")</f>
        <v>Total Geral</v>
      </c>
      <c r="B27" vm="66">
        <f>CUBEVALUE("ThisWorkbookDataModel",$A27,B$24,SegmentaçãodeDados_Área1,SegmentaçãodeDados_Contrato1,SegmentaçãodeDados_Month)</f>
        <v>85</v>
      </c>
      <c r="C27" s="3">
        <f>SUM(C25:C26)</f>
        <v>1</v>
      </c>
    </row>
    <row r="32" spans="1:6" x14ac:dyDescent="0.25">
      <c r="A32" s="1" t="s">
        <v>0</v>
      </c>
      <c r="B32" s="1" t="str" vm="131">
        <f>CUBEMEMBER("ThisWorkbookDataModel","[Measures].[Total Acumulado]")</f>
        <v>Total Acumulado</v>
      </c>
      <c r="C32" t="s">
        <v>10</v>
      </c>
      <c r="F32" s="7" t="s">
        <v>9</v>
      </c>
    </row>
    <row r="33" spans="1:4" x14ac:dyDescent="0.25">
      <c r="A33" s="1" t="str" vm="54">
        <f>CUBEMEMBER("ThisWorkbookDataModel","[Calendar].[Month].&amp;[janeiro]")</f>
        <v>janeiro</v>
      </c>
      <c r="B33" s="1" vm="136">
        <f>CUBEVALUE("ThisWorkbookDataModel",$A33,B$32)</f>
        <v>91</v>
      </c>
    </row>
    <row r="34" spans="1:4" x14ac:dyDescent="0.25">
      <c r="A34" s="1" t="str" vm="55">
        <f>CUBEMEMBER("ThisWorkbookDataModel","[Calendar].[Month].&amp;[fevereiro]")</f>
        <v>fevereiro</v>
      </c>
      <c r="B34" s="1" vm="140">
        <f>CUBEVALUE("ThisWorkbookDataModel",$A34,B$32)</f>
        <v>155</v>
      </c>
      <c r="C34" s="1" vm="136">
        <f>B33</f>
        <v>91</v>
      </c>
      <c r="D34" s="8">
        <f>(B34-C34)/C34</f>
        <v>0.70329670329670335</v>
      </c>
    </row>
    <row r="35" spans="1:4" x14ac:dyDescent="0.25">
      <c r="A35" s="1" t="str" vm="56">
        <f>CUBEMEMBER("ThisWorkbookDataModel","[Calendar].[Month].&amp;[março]")</f>
        <v>março</v>
      </c>
      <c r="B35" s="1" vm="138">
        <f>CUBEVALUE("ThisWorkbookDataModel",$A35,B$32)</f>
        <v>239</v>
      </c>
      <c r="C35" s="1" vm="140">
        <f t="shared" ref="C35:C45" si="0">B34</f>
        <v>155</v>
      </c>
      <c r="D35" s="8">
        <f>(B35-C35)/C35</f>
        <v>0.54193548387096779</v>
      </c>
    </row>
    <row r="36" spans="1:4" x14ac:dyDescent="0.25">
      <c r="A36" s="1" t="str" vm="57">
        <f>CUBEMEMBER("ThisWorkbookDataModel","[Calendar].[Month].&amp;[abril]")</f>
        <v>abril</v>
      </c>
      <c r="B36" s="1" vm="143">
        <f>CUBEVALUE("ThisWorkbookDataModel",$A36,B$32)</f>
        <v>313</v>
      </c>
      <c r="C36" s="1" vm="138">
        <f t="shared" si="0"/>
        <v>239</v>
      </c>
      <c r="D36" s="8">
        <f>(B36-C36)/C36</f>
        <v>0.30962343096234307</v>
      </c>
    </row>
    <row r="37" spans="1:4" x14ac:dyDescent="0.25">
      <c r="A37" s="1" t="str" vm="58">
        <f>CUBEMEMBER("ThisWorkbookDataModel","[Calendar].[Month].&amp;[maio]")</f>
        <v>maio</v>
      </c>
      <c r="B37" s="1" vm="139">
        <f>CUBEVALUE("ThisWorkbookDataModel",$A37,B$32)</f>
        <v>394</v>
      </c>
      <c r="C37" s="1" vm="143">
        <f t="shared" si="0"/>
        <v>313</v>
      </c>
      <c r="D37" s="8">
        <f t="shared" ref="D37:D45" si="1">(B37-C37)/C37</f>
        <v>0.25878594249201275</v>
      </c>
    </row>
    <row r="38" spans="1:4" x14ac:dyDescent="0.25">
      <c r="A38" s="1" t="str" vm="59">
        <f>CUBEMEMBER("ThisWorkbookDataModel","[Calendar].[Month].&amp;[junho]")</f>
        <v>junho</v>
      </c>
      <c r="B38" s="1" vm="142">
        <f>CUBEVALUE("ThisWorkbookDataModel",$A38,B$32)</f>
        <v>478</v>
      </c>
      <c r="C38" s="1" vm="139">
        <f t="shared" si="0"/>
        <v>394</v>
      </c>
      <c r="D38" s="8">
        <f t="shared" si="1"/>
        <v>0.21319796954314721</v>
      </c>
    </row>
    <row r="39" spans="1:4" x14ac:dyDescent="0.25">
      <c r="A39" s="1" t="str" vm="60">
        <f>CUBEMEMBER("ThisWorkbookDataModel","[Calendar].[Month].&amp;[julho]")</f>
        <v>julho</v>
      </c>
      <c r="B39" s="1" vm="133">
        <f>CUBEVALUE("ThisWorkbookDataModel",$A39,B$32)</f>
        <v>563</v>
      </c>
      <c r="C39" s="1" vm="142">
        <f t="shared" si="0"/>
        <v>478</v>
      </c>
      <c r="D39" s="8">
        <f t="shared" si="1"/>
        <v>0.17782426778242677</v>
      </c>
    </row>
    <row r="40" spans="1:4" x14ac:dyDescent="0.25">
      <c r="A40" s="1" t="str" vm="61">
        <f>CUBEMEMBER("ThisWorkbookDataModel","[Calendar].[Month].&amp;[agosto]")</f>
        <v>agosto</v>
      </c>
      <c r="B40" s="1" vm="132">
        <f>CUBEVALUE("ThisWorkbookDataModel",$A40,B$32)</f>
        <v>642</v>
      </c>
      <c r="C40" s="1" vm="133">
        <f t="shared" si="0"/>
        <v>563</v>
      </c>
      <c r="D40" s="8">
        <f t="shared" si="1"/>
        <v>0.14031971580817051</v>
      </c>
    </row>
    <row r="41" spans="1:4" x14ac:dyDescent="0.25">
      <c r="A41" s="1" t="str" vm="62">
        <f>CUBEMEMBER("ThisWorkbookDataModel","[Calendar].[Month].&amp;[setembro]")</f>
        <v>setembro</v>
      </c>
      <c r="B41" s="1" vm="141">
        <f>CUBEVALUE("ThisWorkbookDataModel",$A41,B$32)</f>
        <v>705</v>
      </c>
      <c r="C41" s="1" vm="132">
        <f t="shared" si="0"/>
        <v>642</v>
      </c>
      <c r="D41" s="8">
        <f t="shared" si="1"/>
        <v>9.8130841121495324E-2</v>
      </c>
    </row>
    <row r="42" spans="1:4" x14ac:dyDescent="0.25">
      <c r="A42" s="1" t="str" vm="63">
        <f>CUBEMEMBER("ThisWorkbookDataModel","[Calendar].[Month].&amp;[outubro]")</f>
        <v>outubro</v>
      </c>
      <c r="B42" s="1" vm="137">
        <f>CUBEVALUE("ThisWorkbookDataModel",$A42,B$32)</f>
        <v>784</v>
      </c>
      <c r="C42" s="1" vm="141">
        <f t="shared" si="0"/>
        <v>705</v>
      </c>
      <c r="D42" s="8">
        <f t="shared" si="1"/>
        <v>0.11205673758865248</v>
      </c>
    </row>
    <row r="43" spans="1:4" x14ac:dyDescent="0.25">
      <c r="A43" s="1" t="str" vm="64">
        <f>CUBEMEMBER("ThisWorkbookDataModel","[Calendar].[Month].&amp;[novembro]")</f>
        <v>novembro</v>
      </c>
      <c r="B43" s="1" vm="134">
        <f>CUBEVALUE("ThisWorkbookDataModel",$A43,B$32)</f>
        <v>850</v>
      </c>
      <c r="C43" s="1" vm="137">
        <f t="shared" si="0"/>
        <v>784</v>
      </c>
      <c r="D43" s="8">
        <f t="shared" si="1"/>
        <v>8.4183673469387751E-2</v>
      </c>
    </row>
    <row r="44" spans="1:4" x14ac:dyDescent="0.25">
      <c r="A44" s="1" t="str" vm="65">
        <f>CUBEMEMBER("ThisWorkbookDataModel","[Calendar].[Month].&amp;[dezembro]")</f>
        <v>dezembro</v>
      </c>
      <c r="B44" s="1" vm="135">
        <f>CUBEVALUE("ThisWorkbookDataModel",$A44,B$32)</f>
        <v>929</v>
      </c>
      <c r="C44" s="1" vm="134">
        <f t="shared" si="0"/>
        <v>850</v>
      </c>
      <c r="D44" s="8">
        <f t="shared" si="1"/>
        <v>9.2941176470588235E-2</v>
      </c>
    </row>
    <row r="45" spans="1:4" x14ac:dyDescent="0.25">
      <c r="A45" s="1" t="s">
        <v>8</v>
      </c>
      <c r="B45" s="1" vm="135">
        <f>B44</f>
        <v>929</v>
      </c>
      <c r="C45" s="1"/>
      <c r="D45" s="8" t="s">
        <v>11</v>
      </c>
    </row>
    <row r="48" spans="1:4" x14ac:dyDescent="0.25">
      <c r="A48" s="1" t="s">
        <v>0</v>
      </c>
      <c r="B48" s="1" t="str" vm="33">
        <f>CUBEMEMBER("ThisWorkbookDataModel","[Measures].[Total Desligados]]")</f>
        <v>Total Desligados</v>
      </c>
      <c r="C48" t="s">
        <v>10</v>
      </c>
    </row>
    <row r="49" spans="1:4" x14ac:dyDescent="0.25">
      <c r="A49" s="1" t="str" vm="54">
        <f>CUBEMEMBER("ThisWorkbookDataModel","[Calendar].[Month].&amp;[janeiro]")</f>
        <v>janeiro</v>
      </c>
      <c r="B49" s="1" vm="144">
        <f>CUBEVALUE("ThisWorkbookDataModel",$A49,$B$48)</f>
        <v>12</v>
      </c>
    </row>
    <row r="50" spans="1:4" x14ac:dyDescent="0.25">
      <c r="A50" s="1" t="str" vm="55">
        <f>CUBEMEMBER("ThisWorkbookDataModel","[Calendar].[Month].&amp;[fevereiro]")</f>
        <v>fevereiro</v>
      </c>
      <c r="B50" s="1" vm="145">
        <f t="shared" ref="B50:B60" si="2">CUBEVALUE("ThisWorkbookDataModel",$A50,$B$48)</f>
        <v>4</v>
      </c>
      <c r="C50" s="1" vm="144">
        <f>B49</f>
        <v>12</v>
      </c>
      <c r="D50" s="8">
        <f>(B50-C50)/C50</f>
        <v>-0.66666666666666663</v>
      </c>
    </row>
    <row r="51" spans="1:4" x14ac:dyDescent="0.25">
      <c r="A51" s="1" t="str" vm="56">
        <f>CUBEMEMBER("ThisWorkbookDataModel","[Calendar].[Month].&amp;[março]")</f>
        <v>março</v>
      </c>
      <c r="B51" s="1" vm="148">
        <f t="shared" si="2"/>
        <v>3</v>
      </c>
      <c r="C51" s="1" vm="145">
        <f t="shared" ref="C51:C61" si="3">B50</f>
        <v>4</v>
      </c>
      <c r="D51" s="8">
        <f>(B51-C51)/C51</f>
        <v>-0.25</v>
      </c>
    </row>
    <row r="52" spans="1:4" x14ac:dyDescent="0.25">
      <c r="A52" s="1" t="str" vm="57">
        <f>CUBEMEMBER("ThisWorkbookDataModel","[Calendar].[Month].&amp;[abril]")</f>
        <v>abril</v>
      </c>
      <c r="B52" s="1" vm="152">
        <f t="shared" si="2"/>
        <v>6</v>
      </c>
      <c r="C52" s="1" vm="148">
        <f t="shared" si="3"/>
        <v>3</v>
      </c>
      <c r="D52" s="8">
        <f>(B52-C52)/C52</f>
        <v>1</v>
      </c>
    </row>
    <row r="53" spans="1:4" x14ac:dyDescent="0.25">
      <c r="A53" s="1" t="str" vm="58">
        <f>CUBEMEMBER("ThisWorkbookDataModel","[Calendar].[Month].&amp;[maio]")</f>
        <v>maio</v>
      </c>
      <c r="B53" s="1" vm="147">
        <f t="shared" si="2"/>
        <v>9</v>
      </c>
      <c r="C53" s="1" vm="152">
        <f t="shared" si="3"/>
        <v>6</v>
      </c>
      <c r="D53" s="8">
        <f t="shared" ref="D53:D60" si="4">(B53-C53)/C53</f>
        <v>0.5</v>
      </c>
    </row>
    <row r="54" spans="1:4" x14ac:dyDescent="0.25">
      <c r="A54" s="1" t="str" vm="59">
        <f>CUBEMEMBER("ThisWorkbookDataModel","[Calendar].[Month].&amp;[junho]")</f>
        <v>junho</v>
      </c>
      <c r="B54" s="1" vm="151">
        <f t="shared" si="2"/>
        <v>7</v>
      </c>
      <c r="C54" s="1" vm="147">
        <f t="shared" si="3"/>
        <v>9</v>
      </c>
      <c r="D54" s="8">
        <f t="shared" si="4"/>
        <v>-0.22222222222222221</v>
      </c>
    </row>
    <row r="55" spans="1:4" x14ac:dyDescent="0.25">
      <c r="A55" s="1" t="str" vm="60">
        <f>CUBEMEMBER("ThisWorkbookDataModel","[Calendar].[Month].&amp;[julho]")</f>
        <v>julho</v>
      </c>
      <c r="B55" s="1" vm="153">
        <f t="shared" si="2"/>
        <v>4</v>
      </c>
      <c r="C55" s="1" vm="151">
        <f t="shared" si="3"/>
        <v>7</v>
      </c>
      <c r="D55" s="8">
        <f t="shared" si="4"/>
        <v>-0.42857142857142855</v>
      </c>
    </row>
    <row r="56" spans="1:4" x14ac:dyDescent="0.25">
      <c r="A56" s="1" t="str" vm="61">
        <f>CUBEMEMBER("ThisWorkbookDataModel","[Calendar].[Month].&amp;[agosto]")</f>
        <v>agosto</v>
      </c>
      <c r="B56" s="1" vm="154">
        <f t="shared" si="2"/>
        <v>11</v>
      </c>
      <c r="C56" s="1" vm="153">
        <f t="shared" si="3"/>
        <v>4</v>
      </c>
      <c r="D56" s="8">
        <f t="shared" si="4"/>
        <v>1.75</v>
      </c>
    </row>
    <row r="57" spans="1:4" x14ac:dyDescent="0.25">
      <c r="A57" s="1" t="str" vm="62">
        <f>CUBEMEMBER("ThisWorkbookDataModel","[Calendar].[Month].&amp;[setembro]")</f>
        <v>setembro</v>
      </c>
      <c r="B57" s="1" vm="155">
        <f t="shared" si="2"/>
        <v>9</v>
      </c>
      <c r="C57" s="1" vm="154">
        <f t="shared" si="3"/>
        <v>11</v>
      </c>
      <c r="D57" s="8">
        <f t="shared" si="4"/>
        <v>-0.18181818181818182</v>
      </c>
    </row>
    <row r="58" spans="1:4" x14ac:dyDescent="0.25">
      <c r="A58" s="1" t="str" vm="63">
        <f>CUBEMEMBER("ThisWorkbookDataModel","[Calendar].[Month].&amp;[outubro]")</f>
        <v>outubro</v>
      </c>
      <c r="B58" s="1" vm="146">
        <f t="shared" si="2"/>
        <v>3</v>
      </c>
      <c r="C58" s="1" vm="155">
        <f t="shared" si="3"/>
        <v>9</v>
      </c>
      <c r="D58" s="8">
        <f t="shared" si="4"/>
        <v>-0.66666666666666663</v>
      </c>
    </row>
    <row r="59" spans="1:4" x14ac:dyDescent="0.25">
      <c r="A59" s="1" t="str" vm="64">
        <f>CUBEMEMBER("ThisWorkbookDataModel","[Calendar].[Month].&amp;[novembro]")</f>
        <v>novembro</v>
      </c>
      <c r="B59" s="1" vm="149">
        <f t="shared" si="2"/>
        <v>3</v>
      </c>
      <c r="C59" s="1" vm="146">
        <f t="shared" si="3"/>
        <v>3</v>
      </c>
      <c r="D59" s="8">
        <f t="shared" si="4"/>
        <v>0</v>
      </c>
    </row>
    <row r="60" spans="1:4" x14ac:dyDescent="0.25">
      <c r="A60" s="1" t="str" vm="65">
        <f>CUBEMEMBER("ThisWorkbookDataModel","[Calendar].[Month].&amp;[dezembro]")</f>
        <v>dezembro</v>
      </c>
      <c r="B60" s="1" t="str" vm="150">
        <f t="shared" si="2"/>
        <v/>
      </c>
      <c r="C60" s="1" vm="149">
        <f t="shared" si="3"/>
        <v>3</v>
      </c>
      <c r="D60" s="8"/>
    </row>
    <row r="61" spans="1:4" x14ac:dyDescent="0.25">
      <c r="A61" s="1" t="s">
        <v>8</v>
      </c>
      <c r="B61" s="1" t="s">
        <v>11</v>
      </c>
      <c r="C61" s="1"/>
      <c r="D61" s="8" t="s">
        <v>11</v>
      </c>
    </row>
    <row r="64" spans="1:4" x14ac:dyDescent="0.25">
      <c r="A64" s="1" t="s">
        <v>0</v>
      </c>
      <c r="B64" s="1" t="str" vm="34">
        <f>CUBEMEMBER("ThisWorkbookDataModel","[Measures].[Rotatividade]]")</f>
        <v>Rotatividade</v>
      </c>
      <c r="C64" t="s">
        <v>10</v>
      </c>
    </row>
    <row r="65" spans="1:4" x14ac:dyDescent="0.25">
      <c r="A65" s="1" t="str" vm="54">
        <f>CUBEMEMBER("ThisWorkbookDataModel","[Calendar].[Month].&amp;[janeiro]")</f>
        <v>janeiro</v>
      </c>
      <c r="B65" s="1" vm="156">
        <f>CUBEVALUE("ThisWorkbookDataModel",$A65,$B$64)</f>
        <v>0.13186813186813187</v>
      </c>
    </row>
    <row r="66" spans="1:4" x14ac:dyDescent="0.25">
      <c r="A66" s="1" t="str" vm="55">
        <f>CUBEMEMBER("ThisWorkbookDataModel","[Calendar].[Month].&amp;[fevereiro]")</f>
        <v>fevereiro</v>
      </c>
      <c r="B66" s="1" vm="157">
        <f t="shared" ref="B66:B76" si="5">CUBEVALUE("ThisWorkbookDataModel",$A66,$B$64)</f>
        <v>6.25E-2</v>
      </c>
      <c r="C66" s="1" vm="156">
        <f>B65</f>
        <v>0.13186813186813187</v>
      </c>
      <c r="D66" s="8"/>
    </row>
    <row r="67" spans="1:4" x14ac:dyDescent="0.25">
      <c r="A67" s="1" t="str" vm="56">
        <f>CUBEMEMBER("ThisWorkbookDataModel","[Calendar].[Month].&amp;[março]")</f>
        <v>março</v>
      </c>
      <c r="B67" s="1" vm="158">
        <f t="shared" si="5"/>
        <v>3.5714285714285712E-2</v>
      </c>
      <c r="C67" s="1" vm="157">
        <f t="shared" ref="C67:C77" si="6">B66</f>
        <v>6.25E-2</v>
      </c>
      <c r="D67" s="8"/>
    </row>
    <row r="68" spans="1:4" x14ac:dyDescent="0.25">
      <c r="A68" s="1" t="str" vm="57">
        <f>CUBEMEMBER("ThisWorkbookDataModel","[Calendar].[Month].&amp;[abril]")</f>
        <v>abril</v>
      </c>
      <c r="B68" s="1" vm="162">
        <f t="shared" si="5"/>
        <v>8.1081081081081086E-2</v>
      </c>
      <c r="C68" s="1" vm="158">
        <f t="shared" si="6"/>
        <v>3.5714285714285712E-2</v>
      </c>
      <c r="D68" s="8"/>
    </row>
    <row r="69" spans="1:4" x14ac:dyDescent="0.25">
      <c r="A69" s="1" t="str" vm="58">
        <f>CUBEMEMBER("ThisWorkbookDataModel","[Calendar].[Month].&amp;[maio]")</f>
        <v>maio</v>
      </c>
      <c r="B69" s="1" vm="163">
        <f t="shared" si="5"/>
        <v>0.1111111111111111</v>
      </c>
      <c r="C69" s="1" vm="162">
        <f t="shared" si="6"/>
        <v>8.1081081081081086E-2</v>
      </c>
      <c r="D69" s="8"/>
    </row>
    <row r="70" spans="1:4" x14ac:dyDescent="0.25">
      <c r="A70" s="1" t="str" vm="59">
        <f>CUBEMEMBER("ThisWorkbookDataModel","[Calendar].[Month].&amp;[junho]")</f>
        <v>junho</v>
      </c>
      <c r="B70" s="1" vm="167">
        <f t="shared" si="5"/>
        <v>8.3333333333333329E-2</v>
      </c>
      <c r="C70" s="1" vm="163">
        <f t="shared" si="6"/>
        <v>0.1111111111111111</v>
      </c>
      <c r="D70" s="8"/>
    </row>
    <row r="71" spans="1:4" x14ac:dyDescent="0.25">
      <c r="A71" s="1" t="str" vm="60">
        <f>CUBEMEMBER("ThisWorkbookDataModel","[Calendar].[Month].&amp;[julho]")</f>
        <v>julho</v>
      </c>
      <c r="B71" s="1" vm="164">
        <f t="shared" si="5"/>
        <v>4.7058823529411764E-2</v>
      </c>
      <c r="C71" s="1" vm="167">
        <f t="shared" si="6"/>
        <v>8.3333333333333329E-2</v>
      </c>
      <c r="D71" s="8"/>
    </row>
    <row r="72" spans="1:4" x14ac:dyDescent="0.25">
      <c r="A72" s="1" t="str" vm="61">
        <f>CUBEMEMBER("ThisWorkbookDataModel","[Calendar].[Month].&amp;[agosto]")</f>
        <v>agosto</v>
      </c>
      <c r="B72" s="1" vm="165">
        <f t="shared" si="5"/>
        <v>0.13924050632911392</v>
      </c>
      <c r="C72" s="1" vm="164">
        <f t="shared" si="6"/>
        <v>4.7058823529411764E-2</v>
      </c>
      <c r="D72" s="8"/>
    </row>
    <row r="73" spans="1:4" x14ac:dyDescent="0.25">
      <c r="A73" s="1" t="str" vm="62">
        <f>CUBEMEMBER("ThisWorkbookDataModel","[Calendar].[Month].&amp;[setembro]")</f>
        <v>setembro</v>
      </c>
      <c r="B73" s="1" vm="166">
        <f t="shared" si="5"/>
        <v>0.14285714285714285</v>
      </c>
      <c r="C73" s="1" vm="165">
        <f t="shared" si="6"/>
        <v>0.13924050632911392</v>
      </c>
      <c r="D73" s="8"/>
    </row>
    <row r="74" spans="1:4" x14ac:dyDescent="0.25">
      <c r="A74" s="1" t="str" vm="63">
        <f>CUBEMEMBER("ThisWorkbookDataModel","[Calendar].[Month].&amp;[outubro]")</f>
        <v>outubro</v>
      </c>
      <c r="B74" s="1" vm="161">
        <f t="shared" si="5"/>
        <v>3.7974683544303799E-2</v>
      </c>
      <c r="C74" s="1" vm="166">
        <f t="shared" si="6"/>
        <v>0.14285714285714285</v>
      </c>
      <c r="D74" s="8"/>
    </row>
    <row r="75" spans="1:4" x14ac:dyDescent="0.25">
      <c r="A75" s="1" t="str" vm="64">
        <f>CUBEMEMBER("ThisWorkbookDataModel","[Calendar].[Month].&amp;[novembro]")</f>
        <v>novembro</v>
      </c>
      <c r="B75" s="1" vm="159">
        <f t="shared" si="5"/>
        <v>4.5454545454545456E-2</v>
      </c>
      <c r="C75" s="1" vm="161">
        <f t="shared" si="6"/>
        <v>3.7974683544303799E-2</v>
      </c>
      <c r="D75" s="8"/>
    </row>
    <row r="76" spans="1:4" x14ac:dyDescent="0.25">
      <c r="A76" s="1" t="str" vm="65">
        <f>CUBEMEMBER("ThisWorkbookDataModel","[Calendar].[Month].&amp;[dezembro]")</f>
        <v>dezembro</v>
      </c>
      <c r="B76" s="1" t="str" vm="160">
        <f t="shared" si="5"/>
        <v/>
      </c>
      <c r="C76" s="1" vm="159">
        <f t="shared" si="6"/>
        <v>4.5454545454545456E-2</v>
      </c>
      <c r="D76" s="8"/>
    </row>
    <row r="77" spans="1:4" x14ac:dyDescent="0.25">
      <c r="A77" s="1" t="s">
        <v>8</v>
      </c>
      <c r="B77" s="1" t="s">
        <v>11</v>
      </c>
      <c r="C77" s="1"/>
      <c r="D77" s="8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3F377-8D92-4F0A-B249-339B0C14D013}">
  <sheetPr codeName="Planilha3"/>
  <dimension ref="A1:C13"/>
  <sheetViews>
    <sheetView workbookViewId="0">
      <selection activeCell="B30" sqref="B30"/>
    </sheetView>
  </sheetViews>
  <sheetFormatPr defaultRowHeight="15" x14ac:dyDescent="0.25"/>
  <cols>
    <col min="1" max="1" width="18.5703125" bestFit="1" customWidth="1"/>
    <col min="2" max="3" width="18.42578125" bestFit="1" customWidth="1"/>
    <col min="4" max="14" width="20.140625" bestFit="1" customWidth="1"/>
    <col min="15" max="16" width="10.7109375" bestFit="1" customWidth="1"/>
  </cols>
  <sheetData>
    <row r="1" spans="1:3" x14ac:dyDescent="0.25">
      <c r="A1" t="s">
        <v>8</v>
      </c>
      <c r="B1" t="s">
        <v>8</v>
      </c>
      <c r="C1" t="s">
        <v>8</v>
      </c>
    </row>
    <row r="2" spans="1:3" x14ac:dyDescent="0.25">
      <c r="A2" s="1" t="str" vm="44">
        <f>CUBEMEMBER("ThisWorkbookDataModel","[baseRH].[Área].&amp;[Administração]")</f>
        <v>Administração</v>
      </c>
      <c r="B2" s="1" t="str" vm="53">
        <f>CUBEMEMBER("ThisWorkbookDataModel","[baseRH].[Contrato].&amp;[CLT]")</f>
        <v>CLT</v>
      </c>
      <c r="C2" s="1" t="str" vm="54">
        <f>CUBEMEMBER("ThisWorkbookDataModel","[Calendar].[Month].&amp;[janeiro]")</f>
        <v>janeiro</v>
      </c>
    </row>
    <row r="3" spans="1:3" x14ac:dyDescent="0.25">
      <c r="A3" s="1" t="str" vm="51">
        <f>CUBEMEMBER("ThisWorkbookDataModel","[baseRH].[Área].&amp;[Financeiro]")</f>
        <v>Financeiro</v>
      </c>
      <c r="B3" s="1" t="str" vm="52">
        <f>CUBEMEMBER("ThisWorkbookDataModel","[baseRH].[Contrato].&amp;[Estágio]")</f>
        <v>Estágio</v>
      </c>
      <c r="C3" s="1" t="str" vm="55">
        <f>CUBEMEMBER("ThisWorkbookDataModel","[Calendar].[Month].&amp;[fevereiro]")</f>
        <v>fevereiro</v>
      </c>
    </row>
    <row r="4" spans="1:3" x14ac:dyDescent="0.25">
      <c r="A4" s="1" t="str" vm="50">
        <f>CUBEMEMBER("ThisWorkbookDataModel","[baseRH].[Área].&amp;[Logística]")</f>
        <v>Logística</v>
      </c>
      <c r="C4" s="1" t="str" vm="56">
        <f>CUBEMEMBER("ThisWorkbookDataModel","[Calendar].[Month].&amp;[março]")</f>
        <v>março</v>
      </c>
    </row>
    <row r="5" spans="1:3" x14ac:dyDescent="0.25">
      <c r="A5" s="1" t="str" vm="49">
        <f>CUBEMEMBER("ThisWorkbookDataModel","[baseRH].[Área].&amp;[Marketing]")</f>
        <v>Marketing</v>
      </c>
      <c r="C5" s="1" t="str" vm="57">
        <f>CUBEMEMBER("ThisWorkbookDataModel","[Calendar].[Month].&amp;[abril]")</f>
        <v>abril</v>
      </c>
    </row>
    <row r="6" spans="1:3" x14ac:dyDescent="0.25">
      <c r="A6" s="1" t="str" vm="48">
        <f>CUBEMEMBER("ThisWorkbookDataModel","[baseRH].[Área].&amp;[Operações]")</f>
        <v>Operações</v>
      </c>
      <c r="C6" s="1" t="str" vm="58">
        <f>CUBEMEMBER("ThisWorkbookDataModel","[Calendar].[Month].&amp;[maio]")</f>
        <v>maio</v>
      </c>
    </row>
    <row r="7" spans="1:3" x14ac:dyDescent="0.25">
      <c r="A7" s="1" t="str" vm="47">
        <f>CUBEMEMBER("ThisWorkbookDataModel","[baseRH].[Área].&amp;[Produção]")</f>
        <v>Produção</v>
      </c>
      <c r="C7" s="1" t="str" vm="59">
        <f>CUBEMEMBER("ThisWorkbookDataModel","[Calendar].[Month].&amp;[junho]")</f>
        <v>junho</v>
      </c>
    </row>
    <row r="8" spans="1:3" x14ac:dyDescent="0.25">
      <c r="A8" s="1" t="str" vm="46">
        <f>CUBEMEMBER("ThisWorkbookDataModel","[baseRH].[Área].&amp;[Recursos Humanos]")</f>
        <v>Recursos Humanos</v>
      </c>
      <c r="C8" s="1" t="str" vm="60">
        <f>CUBEMEMBER("ThisWorkbookDataModel","[Calendar].[Month].&amp;[julho]")</f>
        <v>julho</v>
      </c>
    </row>
    <row r="9" spans="1:3" x14ac:dyDescent="0.25">
      <c r="A9" s="1" t="str" vm="45">
        <f>CUBEMEMBER("ThisWorkbookDataModel","[baseRH].[Área].&amp;[TI]")</f>
        <v>TI</v>
      </c>
      <c r="C9" s="1" t="str" vm="61">
        <f>CUBEMEMBER("ThisWorkbookDataModel","[Calendar].[Month].&amp;[agosto]")</f>
        <v>agosto</v>
      </c>
    </row>
    <row r="10" spans="1:3" x14ac:dyDescent="0.25">
      <c r="A10" s="1" t="str" vm="43">
        <f>CUBEMEMBER("ThisWorkbookDataModel","[baseRH].[Área].&amp;[Vendas]")</f>
        <v>Vendas</v>
      </c>
      <c r="C10" s="1" t="str" vm="62">
        <f>CUBEMEMBER("ThisWorkbookDataModel","[Calendar].[Month].&amp;[setembro]")</f>
        <v>setembro</v>
      </c>
    </row>
    <row r="11" spans="1:3" x14ac:dyDescent="0.25">
      <c r="C11" s="1" t="str" vm="63">
        <f>CUBEMEMBER("ThisWorkbookDataModel","[Calendar].[Month].&amp;[outubro]")</f>
        <v>outubro</v>
      </c>
    </row>
    <row r="12" spans="1:3" x14ac:dyDescent="0.25">
      <c r="C12" s="1" t="str" vm="64">
        <f>CUBEMEMBER("ThisWorkbookDataModel","[Calendar].[Month].&amp;[novembro]")</f>
        <v>novembro</v>
      </c>
    </row>
    <row r="13" spans="1:3" x14ac:dyDescent="0.25">
      <c r="C13" s="1" t="str" vm="65">
        <f>CUBEMEMBER("ThisWorkbookDataModel","[Calendar].[Month].&amp;[dezembro]")</f>
        <v>dezembro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Props1.xml><?xml version="1.0" encoding="utf-8"?>
<ds:datastoreItem xmlns:ds="http://schemas.openxmlformats.org/officeDocument/2006/customXml" ds:itemID="{6AD09978-10CB-41F3-926F-6BD942D2114F}">
  <ds:schemaRefs/>
</ds:datastoreItem>
</file>

<file path=customXml/itemProps2.xml><?xml version="1.0" encoding="utf-8"?>
<ds:datastoreItem xmlns:ds="http://schemas.openxmlformats.org/officeDocument/2006/customXml" ds:itemID="{6BC103B4-0540-47AC-AC0C-F048C61BA7C4}">
  <ds:schemaRefs/>
</ds:datastoreItem>
</file>

<file path=customXml/itemProps3.xml><?xml version="1.0" encoding="utf-8"?>
<ds:datastoreItem xmlns:ds="http://schemas.openxmlformats.org/officeDocument/2006/customXml" ds:itemID="{9AF3250C-713A-46A9-99F7-C2293AF9613A}">
  <ds:schemaRefs/>
</ds:datastoreItem>
</file>

<file path=customXml/itemProps4.xml><?xml version="1.0" encoding="utf-8"?>
<ds:datastoreItem xmlns:ds="http://schemas.openxmlformats.org/officeDocument/2006/customXml" ds:itemID="{4EB62A13-E671-4592-9EFD-7F924925E0A2}">
  <ds:schemaRefs/>
</ds:datastoreItem>
</file>

<file path=customXml/itemProps5.xml><?xml version="1.0" encoding="utf-8"?>
<ds:datastoreItem xmlns:ds="http://schemas.openxmlformats.org/officeDocument/2006/customXml" ds:itemID="{9ECA816B-9E0B-43D5-A7EA-6DA039EEDAEB}">
  <ds:schemaRefs/>
</ds:datastoreItem>
</file>

<file path=customXml/itemProps6.xml><?xml version="1.0" encoding="utf-8"?>
<ds:datastoreItem xmlns:ds="http://schemas.openxmlformats.org/officeDocument/2006/customXml" ds:itemID="{44CCC7EC-E939-4DB7-A066-D7E50504B1DB}">
  <ds:schemaRefs/>
</ds:datastoreItem>
</file>

<file path=customXml/itemProps7.xml><?xml version="1.0" encoding="utf-8"?>
<ds:datastoreItem xmlns:ds="http://schemas.openxmlformats.org/officeDocument/2006/customXml" ds:itemID="{FA372DC4-547F-486A-B6AB-7D62E6EDB016}">
  <ds:schemaRefs/>
</ds:datastoreItem>
</file>

<file path=customXml/itemProps8.xml><?xml version="1.0" encoding="utf-8"?>
<ds:datastoreItem xmlns:ds="http://schemas.openxmlformats.org/officeDocument/2006/customXml" ds:itemID="{643B1FB8-2B6C-4FE9-8AE6-1E7B947377DE}">
  <ds:schemaRefs/>
</ds:datastoreItem>
</file>

<file path=customXml/itemProps9.xml><?xml version="1.0" encoding="utf-8"?>
<ds:datastoreItem xmlns:ds="http://schemas.openxmlformats.org/officeDocument/2006/customXml" ds:itemID="{60DC9356-9D49-45C7-9331-79546069DB4F}">
  <ds:schemaRefs/>
</ds:datastoreItem>
</file>

<file path=customXml/itemProps10.xml><?xml version="1.0" encoding="utf-8"?>
<ds:datastoreItem xmlns:ds="http://schemas.openxmlformats.org/officeDocument/2006/customXml" ds:itemID="{E3AA46FE-EC2C-4616-B5B0-B2CE67BEBBFD}">
  <ds:schemaRefs/>
</ds:datastoreItem>
</file>

<file path=customXml/itemProps11.xml><?xml version="1.0" encoding="utf-8"?>
<ds:datastoreItem xmlns:ds="http://schemas.openxmlformats.org/officeDocument/2006/customXml" ds:itemID="{717D4A7B-3391-41BB-B984-DEA8F8FA63AF}">
  <ds:schemaRefs/>
</ds:datastoreItem>
</file>

<file path=customXml/itemProps12.xml><?xml version="1.0" encoding="utf-8"?>
<ds:datastoreItem xmlns:ds="http://schemas.openxmlformats.org/officeDocument/2006/customXml" ds:itemID="{A9E320CC-98D2-48AB-A192-D2D1243CBD94}">
  <ds:schemaRefs/>
</ds:datastoreItem>
</file>

<file path=customXml/itemProps13.xml><?xml version="1.0" encoding="utf-8"?>
<ds:datastoreItem xmlns:ds="http://schemas.openxmlformats.org/officeDocument/2006/customXml" ds:itemID="{650BA696-30FF-48BD-B436-1956B2AD3061}">
  <ds:schemaRefs/>
</ds:datastoreItem>
</file>

<file path=customXml/itemProps14.xml><?xml version="1.0" encoding="utf-8"?>
<ds:datastoreItem xmlns:ds="http://schemas.openxmlformats.org/officeDocument/2006/customXml" ds:itemID="{76E56E33-9779-4026-A9B1-E6A513E894D5}">
  <ds:schemaRefs/>
</ds:datastoreItem>
</file>

<file path=customXml/itemProps15.xml><?xml version="1.0" encoding="utf-8"?>
<ds:datastoreItem xmlns:ds="http://schemas.openxmlformats.org/officeDocument/2006/customXml" ds:itemID="{5701B802-BCC6-47F0-AD7A-C1CC3C23AD04}">
  <ds:schemaRefs/>
</ds:datastoreItem>
</file>

<file path=customXml/itemProps16.xml><?xml version="1.0" encoding="utf-8"?>
<ds:datastoreItem xmlns:ds="http://schemas.openxmlformats.org/officeDocument/2006/customXml" ds:itemID="{BE1886FB-DE2D-44D2-91C0-2DB2414836D9}">
  <ds:schemaRefs/>
</ds:datastoreItem>
</file>

<file path=customXml/itemProps17.xml><?xml version="1.0" encoding="utf-8"?>
<ds:datastoreItem xmlns:ds="http://schemas.openxmlformats.org/officeDocument/2006/customXml" ds:itemID="{978ABC00-8114-49B5-A2CE-AE5DF67DB84F}">
  <ds:schemaRefs/>
</ds:datastoreItem>
</file>

<file path=customXml/itemProps18.xml><?xml version="1.0" encoding="utf-8"?>
<ds:datastoreItem xmlns:ds="http://schemas.openxmlformats.org/officeDocument/2006/customXml" ds:itemID="{299D3A83-F642-4798-85C5-0FF1E9B85E5A}">
  <ds:schemaRefs/>
</ds:datastoreItem>
</file>

<file path=customXml/itemProps19.xml><?xml version="1.0" encoding="utf-8"?>
<ds:datastoreItem xmlns:ds="http://schemas.openxmlformats.org/officeDocument/2006/customXml" ds:itemID="{FA438FB7-0E46-4ACF-9C8D-6C6B0D3E463F}">
  <ds:schemaRefs/>
</ds:datastoreItem>
</file>

<file path=customXml/itemProps20.xml><?xml version="1.0" encoding="utf-8"?>
<ds:datastoreItem xmlns:ds="http://schemas.openxmlformats.org/officeDocument/2006/customXml" ds:itemID="{50E994DC-1F4C-4318-9FA6-CC8D29D36C85}">
  <ds:schemaRefs/>
</ds:datastoreItem>
</file>

<file path=customXml/itemProps21.xml><?xml version="1.0" encoding="utf-8"?>
<ds:datastoreItem xmlns:ds="http://schemas.openxmlformats.org/officeDocument/2006/customXml" ds:itemID="{006ACC4B-426C-4A39-A0E3-60A6A4F3D7DC}">
  <ds:schemaRefs/>
</ds:datastoreItem>
</file>

<file path=customXml/itemProps22.xml><?xml version="1.0" encoding="utf-8"?>
<ds:datastoreItem xmlns:ds="http://schemas.openxmlformats.org/officeDocument/2006/customXml" ds:itemID="{651BF2DB-DDB3-4F5C-AC43-06A4F72B386C}">
  <ds:schemaRefs/>
</ds:datastoreItem>
</file>

<file path=customXml/itemProps23.xml><?xml version="1.0" encoding="utf-8"?>
<ds:datastoreItem xmlns:ds="http://schemas.openxmlformats.org/officeDocument/2006/customXml" ds:itemID="{57750811-9530-45F4-AD94-0A66EF89BE52}">
  <ds:schemaRefs/>
</ds:datastoreItem>
</file>

<file path=customXml/itemProps24.xml><?xml version="1.0" encoding="utf-8"?>
<ds:datastoreItem xmlns:ds="http://schemas.openxmlformats.org/officeDocument/2006/customXml" ds:itemID="{D41B789B-F7EA-4E83-8824-2788733A85CE}">
  <ds:schemaRefs/>
</ds:datastoreItem>
</file>

<file path=customXml/itemProps25.xml><?xml version="1.0" encoding="utf-8"?>
<ds:datastoreItem xmlns:ds="http://schemas.openxmlformats.org/officeDocument/2006/customXml" ds:itemID="{41B78A2C-5FBE-47F4-9FDE-2147E496754B}">
  <ds:schemaRefs/>
</ds:datastoreItem>
</file>

<file path=customXml/itemProps26.xml><?xml version="1.0" encoding="utf-8"?>
<ds:datastoreItem xmlns:ds="http://schemas.openxmlformats.org/officeDocument/2006/customXml" ds:itemID="{46A68010-B08B-47B6-9FDA-25B8BA81DB81}">
  <ds:schemaRefs/>
</ds:datastoreItem>
</file>

<file path=customXml/itemProps27.xml><?xml version="1.0" encoding="utf-8"?>
<ds:datastoreItem xmlns:ds="http://schemas.openxmlformats.org/officeDocument/2006/customXml" ds:itemID="{E160D600-A94E-4E04-A36D-CAD98A3D8C67}">
  <ds:schemaRefs/>
</ds:datastoreItem>
</file>

<file path=customXml/itemProps28.xml><?xml version="1.0" encoding="utf-8"?>
<ds:datastoreItem xmlns:ds="http://schemas.openxmlformats.org/officeDocument/2006/customXml" ds:itemID="{5AD2FB3D-8341-45FE-A9FD-6239D27AA0FD}">
  <ds:schemaRefs/>
</ds:datastoreItem>
</file>

<file path=customXml/itemProps29.xml><?xml version="1.0" encoding="utf-8"?>
<ds:datastoreItem xmlns:ds="http://schemas.openxmlformats.org/officeDocument/2006/customXml" ds:itemID="{641661DB-0A0B-494D-9128-27D9E187D829}">
  <ds:schemaRefs/>
</ds:datastoreItem>
</file>

<file path=customXml/itemProps30.xml><?xml version="1.0" encoding="utf-8"?>
<ds:datastoreItem xmlns:ds="http://schemas.openxmlformats.org/officeDocument/2006/customXml" ds:itemID="{E76294BF-5DC8-4140-88F0-E57097CD4E8B}">
  <ds:schemaRefs/>
</ds:datastoreItem>
</file>

<file path=customXml/itemProps31.xml><?xml version="1.0" encoding="utf-8"?>
<ds:datastoreItem xmlns:ds="http://schemas.openxmlformats.org/officeDocument/2006/customXml" ds:itemID="{8F344553-A20A-4D50-9F9F-04D29C02E895}">
  <ds:schemaRefs/>
</ds:datastoreItem>
</file>

<file path=customXml/itemProps32.xml><?xml version="1.0" encoding="utf-8"?>
<ds:datastoreItem xmlns:ds="http://schemas.openxmlformats.org/officeDocument/2006/customXml" ds:itemID="{26A9C3B2-0D49-4949-86F6-A3B92C4D8A58}">
  <ds:schemaRefs/>
</ds:datastoreItem>
</file>

<file path=customXml/itemProps33.xml><?xml version="1.0" encoding="utf-8"?>
<ds:datastoreItem xmlns:ds="http://schemas.openxmlformats.org/officeDocument/2006/customXml" ds:itemID="{BAD49414-8139-48F1-A470-E8FD4257D597}">
  <ds:schemaRefs/>
</ds:datastoreItem>
</file>

<file path=customXml/itemProps34.xml><?xml version="1.0" encoding="utf-8"?>
<ds:datastoreItem xmlns:ds="http://schemas.openxmlformats.org/officeDocument/2006/customXml" ds:itemID="{E4317624-9C5C-4CD6-BC2B-19A73CB880D1}">
  <ds:schemaRefs/>
</ds:datastoreItem>
</file>

<file path=customXml/itemProps35.xml><?xml version="1.0" encoding="utf-8"?>
<ds:datastoreItem xmlns:ds="http://schemas.openxmlformats.org/officeDocument/2006/customXml" ds:itemID="{0E4867BE-45AA-45F7-9F1F-9E4F8A500BFB}">
  <ds:schemaRefs/>
</ds:datastoreItem>
</file>

<file path=customXml/itemProps36.xml><?xml version="1.0" encoding="utf-8"?>
<ds:datastoreItem xmlns:ds="http://schemas.openxmlformats.org/officeDocument/2006/customXml" ds:itemID="{7B81AE4D-AF99-49C5-AADD-3EB00417A077}">
  <ds:schemaRefs/>
</ds:datastoreItem>
</file>

<file path=customXml/itemProps37.xml><?xml version="1.0" encoding="utf-8"?>
<ds:datastoreItem xmlns:ds="http://schemas.openxmlformats.org/officeDocument/2006/customXml" ds:itemID="{019F898E-2E35-471B-9CFC-C9C8F2C92C8C}">
  <ds:schemaRefs/>
</ds:datastoreItem>
</file>

<file path=customXml/itemProps38.xml><?xml version="1.0" encoding="utf-8"?>
<ds:datastoreItem xmlns:ds="http://schemas.openxmlformats.org/officeDocument/2006/customXml" ds:itemID="{ABDA8B8A-D706-4BD4-AC3F-9A7D370BAFB9}">
  <ds:schemaRefs/>
</ds:datastoreItem>
</file>

<file path=customXml/itemProps39.xml><?xml version="1.0" encoding="utf-8"?>
<ds:datastoreItem xmlns:ds="http://schemas.openxmlformats.org/officeDocument/2006/customXml" ds:itemID="{893B1E69-BCB9-49E2-808B-71F00D4E776A}">
  <ds:schemaRefs/>
</ds:datastoreItem>
</file>

<file path=customXml/itemProps40.xml><?xml version="1.0" encoding="utf-8"?>
<ds:datastoreItem xmlns:ds="http://schemas.openxmlformats.org/officeDocument/2006/customXml" ds:itemID="{0139E2E0-F83C-4991-8381-DEE8ECC57A7C}">
  <ds:schemaRefs>
    <ds:schemaRef ds:uri="http://schemas.microsoft.com/DataMashup"/>
  </ds:schemaRefs>
</ds:datastoreItem>
</file>

<file path=customXml/itemProps41.xml><?xml version="1.0" encoding="utf-8"?>
<ds:datastoreItem xmlns:ds="http://schemas.openxmlformats.org/officeDocument/2006/customXml" ds:itemID="{03016423-2079-413A-B100-52DC028B5B96}">
  <ds:schemaRefs/>
</ds:datastoreItem>
</file>

<file path=customXml/itemProps42.xml><?xml version="1.0" encoding="utf-8"?>
<ds:datastoreItem xmlns:ds="http://schemas.openxmlformats.org/officeDocument/2006/customXml" ds:itemID="{13C3E4C9-F2AF-4968-A79A-0862303E5136}">
  <ds:schemaRefs/>
</ds:datastoreItem>
</file>

<file path=customXml/itemProps43.xml><?xml version="1.0" encoding="utf-8"?>
<ds:datastoreItem xmlns:ds="http://schemas.openxmlformats.org/officeDocument/2006/customXml" ds:itemID="{374852DD-0E33-44E6-AADA-08D3CFB95840}">
  <ds:schemaRefs/>
</ds:datastoreItem>
</file>

<file path=customXml/itemProps44.xml><?xml version="1.0" encoding="utf-8"?>
<ds:datastoreItem xmlns:ds="http://schemas.openxmlformats.org/officeDocument/2006/customXml" ds:itemID="{8EEF218E-9C99-431D-A11B-1FA7846D391E}">
  <ds:schemaRefs/>
</ds:datastoreItem>
</file>

<file path=customXml/itemProps45.xml><?xml version="1.0" encoding="utf-8"?>
<ds:datastoreItem xmlns:ds="http://schemas.openxmlformats.org/officeDocument/2006/customXml" ds:itemID="{13BC6B3C-7899-4CCE-AB22-C35219466D5E}">
  <ds:schemaRefs/>
</ds:datastoreItem>
</file>

<file path=customXml/itemProps46.xml><?xml version="1.0" encoding="utf-8"?>
<ds:datastoreItem xmlns:ds="http://schemas.openxmlformats.org/officeDocument/2006/customXml" ds:itemID="{EFCC1AC6-A304-4136-B224-B649827FFDEB}">
  <ds:schemaRefs/>
</ds:datastoreItem>
</file>

<file path=customXml/itemProps47.xml><?xml version="1.0" encoding="utf-8"?>
<ds:datastoreItem xmlns:ds="http://schemas.openxmlformats.org/officeDocument/2006/customXml" ds:itemID="{3D0F4860-F086-417E-84E9-E60D62A66478}">
  <ds:schemaRefs/>
</ds:datastoreItem>
</file>

<file path=customXml/itemProps48.xml><?xml version="1.0" encoding="utf-8"?>
<ds:datastoreItem xmlns:ds="http://schemas.openxmlformats.org/officeDocument/2006/customXml" ds:itemID="{32D021DA-8EE4-4095-8079-143399FCC15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Dashboard</vt:lpstr>
      <vt:lpstr>Auxiliar</vt:lpstr>
      <vt:lpstr>filtro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Alberto Araujo</dc:creator>
  <cp:lastModifiedBy>Alberto Araujo</cp:lastModifiedBy>
  <dcterms:created xsi:type="dcterms:W3CDTF">2024-02-09T17:03:21Z</dcterms:created>
  <dcterms:modified xsi:type="dcterms:W3CDTF">2024-02-12T15:22:09Z</dcterms:modified>
</cp:coreProperties>
</file>