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cJl97DbAJuV4EF2fipU7n60Tywuv+oC0ztnN335vA4="/>
    </ext>
  </extLst>
</workbook>
</file>

<file path=xl/sharedStrings.xml><?xml version="1.0" encoding="utf-8"?>
<sst xmlns="http://schemas.openxmlformats.org/spreadsheetml/2006/main" count="11" uniqueCount="11">
  <si>
    <t>Cos2(theta)</t>
  </si>
  <si>
    <t>theta</t>
  </si>
  <si>
    <t>theta (radianti)</t>
  </si>
  <si>
    <t>tempo (s)</t>
  </si>
  <si>
    <t>conteggi</t>
  </si>
  <si>
    <t>rate</t>
  </si>
  <si>
    <t>dev std</t>
  </si>
  <si>
    <t>t_cum</t>
  </si>
  <si>
    <t>cont_cum</t>
  </si>
  <si>
    <t>rate_cum</t>
  </si>
  <si>
    <t>dev_std_cum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</si>
</sst>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Distribuzione di flusso</a:t>
            </a:r>
          </a:p>
        </c:rich>
      </c:tx>
      <c:overlay val="0"/>
    </c:title>
    <c:plotArea>
      <c:layout>
        <c:manualLayout>
          <c:xMode val="edge"/>
          <c:yMode val="edge"/>
          <c:x val="0.09922702902758113"/>
          <c:y val="0.17171296296296298"/>
          <c:w val="0.8176535500979581"/>
          <c:h val="0.6149843248760571"/>
        </c:manualLayout>
      </c:layout>
      <c:scatterChart>
        <c:scatterStyle val="lineMarker"/>
        <c:varyColors val="0"/>
        <c:ser>
          <c:idx val="0"/>
          <c:order val="0"/>
          <c:tx>
            <c:v>distribuzione di flusso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Sheet1!$C$2:$C$18</c:f>
            </c:numRef>
          </c:xVal>
          <c:yVal>
            <c:numRef>
              <c:f>Sheet1!$F$2:$F$18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313198"/>
        <c:axId val="1968691996"/>
      </c:scatterChart>
      <c:valAx>
        <c:axId val="2007313198"/>
        <c:scaling>
          <c:orientation val="minMax"/>
          <c:min val="-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ϴ (rad)</a:t>
                </a:r>
              </a:p>
            </c:rich>
          </c:tx>
          <c:layout>
            <c:manualLayout>
              <c:xMode val="edge"/>
              <c:yMode val="edge"/>
              <c:x val="0.46266907346239255"/>
              <c:y val="0.83669162120139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8691996"/>
      </c:valAx>
      <c:valAx>
        <c:axId val="196869199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layout>
            <c:manualLayout>
              <c:xMode val="edge"/>
              <c:yMode val="edge"/>
              <c:x val="0.04823522221429955"/>
              <c:y val="0.388019716489687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73131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Negative values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Linearizzazione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</c:f>
            </c:numRef>
          </c:xVal>
          <c:yVal>
            <c:numRef>
              <c:f>Sheet1!$F$2:$F$10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09207"/>
        <c:axId val="1221798537"/>
      </c:scatterChart>
      <c:valAx>
        <c:axId val="1753109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cos^2(ϴ)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1798537"/>
      </c:valAx>
      <c:valAx>
        <c:axId val="1221798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310920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Positive values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Sheet1!$A$10:$A$18</c:f>
            </c:numRef>
          </c:xVal>
          <c:yVal>
            <c:numRef>
              <c:f>Sheet1!$F$10:$F$18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86702"/>
        <c:axId val="210651989"/>
      </c:scatterChart>
      <c:valAx>
        <c:axId val="304786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cos^2(ϴ)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651989"/>
      </c:valAx>
      <c:valAx>
        <c:axId val="210651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478670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466725</xdr:colOff>
      <xdr:row>0</xdr:row>
      <xdr:rowOff>28575</xdr:rowOff>
    </xdr:from>
    <xdr:ext cx="5343525" cy="3067050"/>
    <xdr:graphicFrame>
      <xdr:nvGraphicFramePr>
        <xdr:cNvPr id="408687613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809625</xdr:colOff>
      <xdr:row>20</xdr:row>
      <xdr:rowOff>66675</xdr:rowOff>
    </xdr:from>
    <xdr:ext cx="5372100" cy="3048000"/>
    <xdr:graphicFrame>
      <xdr:nvGraphicFramePr>
        <xdr:cNvPr id="51122324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104775</xdr:colOff>
      <xdr:row>20</xdr:row>
      <xdr:rowOff>0</xdr:rowOff>
    </xdr:from>
    <xdr:ext cx="5353050" cy="3048000"/>
    <xdr:graphicFrame>
      <xdr:nvGraphicFramePr>
        <xdr:cNvPr id="96539790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71"/>
    <col customWidth="1" min="3" max="3" width="13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4.25" customHeight="1">
      <c r="A2" s="1">
        <f t="shared" ref="A2:A18" si="2">(COS(C2))^2</f>
        <v>0.03015368961</v>
      </c>
      <c r="B2" s="1">
        <f>-80</f>
        <v>-80</v>
      </c>
      <c r="C2" s="1">
        <f t="shared" ref="C2:C18" si="3">RADIANS(B2)</f>
        <v>-1.396263402</v>
      </c>
      <c r="D2" s="1">
        <v>400.0</v>
      </c>
      <c r="E2" s="1">
        <v>6.0</v>
      </c>
      <c r="F2" s="1">
        <f t="shared" ref="F2:F18" si="4">E2/D2</f>
        <v>0.015</v>
      </c>
      <c r="G2" s="1">
        <f t="shared" ref="G2:G18" si="5">SQRT(E2)/D2</f>
        <v>0.006123724357</v>
      </c>
      <c r="H2" s="1">
        <f t="shared" ref="H2:I2" si="1">D2+D18</f>
        <v>800</v>
      </c>
      <c r="I2" s="1">
        <f t="shared" si="1"/>
        <v>10</v>
      </c>
      <c r="J2" s="1">
        <f t="shared" ref="J2:J10" si="7">I2/H2</f>
        <v>0.0125</v>
      </c>
      <c r="K2" s="1">
        <f t="shared" ref="K2:K10" si="8">SQRT(J2)</f>
        <v>0.1118033989</v>
      </c>
    </row>
    <row r="3" ht="14.25" customHeight="1">
      <c r="A3" s="1">
        <f t="shared" si="2"/>
        <v>0.1169777784</v>
      </c>
      <c r="B3" s="1">
        <f t="shared" ref="B3:B18" si="9">B2+10</f>
        <v>-70</v>
      </c>
      <c r="C3" s="1">
        <f t="shared" si="3"/>
        <v>-1.221730476</v>
      </c>
      <c r="D3" s="1">
        <f>467+301</f>
        <v>768</v>
      </c>
      <c r="E3" s="1">
        <f>21+6</f>
        <v>27</v>
      </c>
      <c r="F3" s="1">
        <f t="shared" si="4"/>
        <v>0.03515625</v>
      </c>
      <c r="G3" s="1">
        <f t="shared" si="5"/>
        <v>0.006765823467</v>
      </c>
      <c r="H3" s="1">
        <f t="shared" ref="H3:I3" si="6">D3+D17</f>
        <v>1178</v>
      </c>
      <c r="I3" s="1">
        <f t="shared" si="6"/>
        <v>32</v>
      </c>
      <c r="J3" s="1">
        <f t="shared" si="7"/>
        <v>0.02716468591</v>
      </c>
      <c r="K3" s="1">
        <f t="shared" si="8"/>
        <v>0.1648171287</v>
      </c>
    </row>
    <row r="4" ht="14.25" customHeight="1">
      <c r="A4" s="1">
        <f t="shared" si="2"/>
        <v>0.25</v>
      </c>
      <c r="B4" s="1">
        <f t="shared" si="9"/>
        <v>-60</v>
      </c>
      <c r="C4" s="1">
        <f t="shared" si="3"/>
        <v>-1.047197551</v>
      </c>
      <c r="D4" s="1">
        <v>400.0</v>
      </c>
      <c r="E4" s="1">
        <v>16.0</v>
      </c>
      <c r="F4" s="1">
        <f t="shared" si="4"/>
        <v>0.04</v>
      </c>
      <c r="G4" s="1">
        <f t="shared" si="5"/>
        <v>0.01</v>
      </c>
      <c r="H4" s="1">
        <f t="shared" ref="H4:I4" si="10">D4+D16</f>
        <v>706</v>
      </c>
      <c r="I4" s="1">
        <f t="shared" si="10"/>
        <v>34</v>
      </c>
      <c r="J4" s="1">
        <f t="shared" si="7"/>
        <v>0.04815864023</v>
      </c>
      <c r="K4" s="1">
        <f t="shared" si="8"/>
        <v>0.2194507695</v>
      </c>
    </row>
    <row r="5" ht="14.25" customHeight="1">
      <c r="A5" s="1">
        <f t="shared" si="2"/>
        <v>0.4131759112</v>
      </c>
      <c r="B5" s="1">
        <f t="shared" si="9"/>
        <v>-50</v>
      </c>
      <c r="C5" s="1">
        <f t="shared" si="3"/>
        <v>-0.872664626</v>
      </c>
      <c r="D5" s="1">
        <v>302.0</v>
      </c>
      <c r="E5" s="1">
        <v>14.0</v>
      </c>
      <c r="F5" s="1">
        <f t="shared" si="4"/>
        <v>0.04635761589</v>
      </c>
      <c r="G5" s="1">
        <f t="shared" si="5"/>
        <v>0.012389594</v>
      </c>
      <c r="H5" s="1">
        <f t="shared" ref="H5:I5" si="11">D5+D15</f>
        <v>603</v>
      </c>
      <c r="I5" s="1">
        <f t="shared" si="11"/>
        <v>30</v>
      </c>
      <c r="J5" s="1">
        <f t="shared" si="7"/>
        <v>0.04975124378</v>
      </c>
      <c r="K5" s="1">
        <f t="shared" si="8"/>
        <v>0.2230498684</v>
      </c>
    </row>
    <row r="6" ht="14.25" customHeight="1">
      <c r="A6" s="1">
        <f t="shared" si="2"/>
        <v>0.5868240888</v>
      </c>
      <c r="B6" s="1">
        <f t="shared" si="9"/>
        <v>-40</v>
      </c>
      <c r="C6" s="1">
        <f t="shared" si="3"/>
        <v>-0.6981317008</v>
      </c>
      <c r="D6" s="1">
        <v>301.0</v>
      </c>
      <c r="E6" s="1">
        <v>29.0</v>
      </c>
      <c r="F6" s="1">
        <f t="shared" si="4"/>
        <v>0.09634551495</v>
      </c>
      <c r="G6" s="1">
        <f t="shared" si="5"/>
        <v>0.01789091298</v>
      </c>
      <c r="H6" s="1">
        <f t="shared" ref="H6:I6" si="12">D6+D14</f>
        <v>609</v>
      </c>
      <c r="I6" s="1">
        <f t="shared" si="12"/>
        <v>61</v>
      </c>
      <c r="J6" s="1">
        <f t="shared" si="7"/>
        <v>0.1001642036</v>
      </c>
      <c r="K6" s="1">
        <f t="shared" si="8"/>
        <v>0.3164872882</v>
      </c>
    </row>
    <row r="7" ht="14.25" customHeight="1">
      <c r="A7" s="1">
        <f t="shared" si="2"/>
        <v>0.75</v>
      </c>
      <c r="B7" s="1">
        <f t="shared" si="9"/>
        <v>-30</v>
      </c>
      <c r="C7" s="1">
        <f t="shared" si="3"/>
        <v>-0.5235987756</v>
      </c>
      <c r="D7" s="1">
        <v>300.0</v>
      </c>
      <c r="E7" s="1">
        <v>34.0</v>
      </c>
      <c r="F7" s="1">
        <f t="shared" si="4"/>
        <v>0.1133333333</v>
      </c>
      <c r="G7" s="1">
        <f t="shared" si="5"/>
        <v>0.01943650632</v>
      </c>
      <c r="H7" s="1">
        <f t="shared" ref="H7:I7" si="13">D7+D13</f>
        <v>601</v>
      </c>
      <c r="I7" s="1">
        <f t="shared" si="13"/>
        <v>62</v>
      </c>
      <c r="J7" s="1">
        <f t="shared" si="7"/>
        <v>0.1031613977</v>
      </c>
      <c r="K7" s="1">
        <f t="shared" si="8"/>
        <v>0.3211874806</v>
      </c>
    </row>
    <row r="8" ht="14.25" customHeight="1">
      <c r="A8" s="1">
        <f t="shared" si="2"/>
        <v>0.8830222216</v>
      </c>
      <c r="B8" s="1">
        <f t="shared" si="9"/>
        <v>-20</v>
      </c>
      <c r="C8" s="1">
        <f t="shared" si="3"/>
        <v>-0.3490658504</v>
      </c>
      <c r="D8" s="1">
        <f>301+302</f>
        <v>603</v>
      </c>
      <c r="E8" s="1">
        <f>29+36</f>
        <v>65</v>
      </c>
      <c r="F8" s="1">
        <f t="shared" si="4"/>
        <v>0.1077943615</v>
      </c>
      <c r="G8" s="1">
        <f t="shared" si="5"/>
        <v>0.01337024502</v>
      </c>
      <c r="H8" s="1">
        <f t="shared" ref="H8:I8" si="14">D8+D12</f>
        <v>903</v>
      </c>
      <c r="I8" s="1">
        <f t="shared" si="14"/>
        <v>109</v>
      </c>
      <c r="J8" s="1">
        <f t="shared" si="7"/>
        <v>0.1207087486</v>
      </c>
      <c r="K8" s="1">
        <f t="shared" si="8"/>
        <v>0.347431646</v>
      </c>
    </row>
    <row r="9" ht="14.25" customHeight="1">
      <c r="A9" s="1">
        <f t="shared" si="2"/>
        <v>0.9698463104</v>
      </c>
      <c r="B9" s="1">
        <f t="shared" si="9"/>
        <v>-10</v>
      </c>
      <c r="C9" s="1">
        <f t="shared" si="3"/>
        <v>-0.1745329252</v>
      </c>
      <c r="D9" s="1">
        <f>313+301</f>
        <v>614</v>
      </c>
      <c r="E9" s="1">
        <f>44+34</f>
        <v>78</v>
      </c>
      <c r="F9" s="1">
        <f t="shared" si="4"/>
        <v>0.1270358306</v>
      </c>
      <c r="G9" s="1">
        <f t="shared" si="5"/>
        <v>0.01438397535</v>
      </c>
      <c r="H9" s="1">
        <f t="shared" ref="H9:I9" si="15">D9+D11</f>
        <v>914</v>
      </c>
      <c r="I9" s="1">
        <f t="shared" si="15"/>
        <v>118</v>
      </c>
      <c r="J9" s="1">
        <f t="shared" si="7"/>
        <v>0.1291028446</v>
      </c>
      <c r="K9" s="1">
        <f t="shared" si="8"/>
        <v>0.359308843</v>
      </c>
    </row>
    <row r="10" ht="14.25" customHeight="1">
      <c r="A10" s="1">
        <f t="shared" si="2"/>
        <v>1</v>
      </c>
      <c r="B10" s="1">
        <f t="shared" si="9"/>
        <v>0</v>
      </c>
      <c r="C10" s="1">
        <f t="shared" si="3"/>
        <v>0</v>
      </c>
      <c r="D10" s="1">
        <f>304+301</f>
        <v>605</v>
      </c>
      <c r="E10" s="1">
        <f>59+60</f>
        <v>119</v>
      </c>
      <c r="F10" s="1">
        <f t="shared" si="4"/>
        <v>0.1966942149</v>
      </c>
      <c r="G10" s="1">
        <f t="shared" si="5"/>
        <v>0.01803092912</v>
      </c>
      <c r="H10" s="1">
        <f>304+301</f>
        <v>605</v>
      </c>
      <c r="I10" s="1">
        <f>59+60</f>
        <v>119</v>
      </c>
      <c r="J10" s="1">
        <f t="shared" si="7"/>
        <v>0.1966942149</v>
      </c>
      <c r="K10" s="1">
        <f t="shared" si="8"/>
        <v>0.4435022152</v>
      </c>
    </row>
    <row r="11" ht="14.25" customHeight="1">
      <c r="A11" s="1">
        <f t="shared" si="2"/>
        <v>0.9698463104</v>
      </c>
      <c r="B11" s="1">
        <f t="shared" si="9"/>
        <v>10</v>
      </c>
      <c r="C11" s="1">
        <f t="shared" si="3"/>
        <v>0.1745329252</v>
      </c>
      <c r="D11" s="1">
        <v>300.0</v>
      </c>
      <c r="E11" s="1">
        <v>40.0</v>
      </c>
      <c r="F11" s="1">
        <f t="shared" si="4"/>
        <v>0.1333333333</v>
      </c>
      <c r="G11" s="1">
        <f t="shared" si="5"/>
        <v>0.02108185107</v>
      </c>
    </row>
    <row r="12" ht="14.25" customHeight="1">
      <c r="A12" s="1">
        <f t="shared" si="2"/>
        <v>0.8830222216</v>
      </c>
      <c r="B12" s="1">
        <f t="shared" si="9"/>
        <v>20</v>
      </c>
      <c r="C12" s="1">
        <f t="shared" si="3"/>
        <v>0.3490658504</v>
      </c>
      <c r="D12" s="1">
        <v>300.0</v>
      </c>
      <c r="E12" s="1">
        <v>44.0</v>
      </c>
      <c r="F12" s="1">
        <f t="shared" si="4"/>
        <v>0.1466666667</v>
      </c>
      <c r="G12" s="1">
        <f t="shared" si="5"/>
        <v>0.02211083194</v>
      </c>
    </row>
    <row r="13" ht="14.25" customHeight="1">
      <c r="A13" s="1">
        <f t="shared" si="2"/>
        <v>0.75</v>
      </c>
      <c r="B13" s="1">
        <f t="shared" si="9"/>
        <v>30</v>
      </c>
      <c r="C13" s="1">
        <f t="shared" si="3"/>
        <v>0.5235987756</v>
      </c>
      <c r="D13" s="1">
        <v>301.0</v>
      </c>
      <c r="E13" s="1">
        <v>28.0</v>
      </c>
      <c r="F13" s="1">
        <f t="shared" si="4"/>
        <v>0.09302325581</v>
      </c>
      <c r="G13" s="1">
        <f t="shared" si="5"/>
        <v>0.01757974293</v>
      </c>
    </row>
    <row r="14" ht="14.25" customHeight="1">
      <c r="A14" s="1">
        <f t="shared" si="2"/>
        <v>0.5868240888</v>
      </c>
      <c r="B14" s="1">
        <f t="shared" si="9"/>
        <v>40</v>
      </c>
      <c r="C14" s="1">
        <f t="shared" si="3"/>
        <v>0.6981317008</v>
      </c>
      <c r="D14" s="1">
        <v>308.0</v>
      </c>
      <c r="E14" s="1">
        <v>32.0</v>
      </c>
      <c r="F14" s="1">
        <f t="shared" si="4"/>
        <v>0.1038961039</v>
      </c>
      <c r="G14" s="1">
        <f t="shared" si="5"/>
        <v>0.0183664099</v>
      </c>
    </row>
    <row r="15" ht="14.25" customHeight="1">
      <c r="A15" s="1">
        <f t="shared" si="2"/>
        <v>0.4131759112</v>
      </c>
      <c r="B15" s="1">
        <f t="shared" si="9"/>
        <v>50</v>
      </c>
      <c r="C15" s="1">
        <f t="shared" si="3"/>
        <v>0.872664626</v>
      </c>
      <c r="D15" s="1">
        <v>301.0</v>
      </c>
      <c r="E15" s="1">
        <v>16.0</v>
      </c>
      <c r="F15" s="1">
        <f t="shared" si="4"/>
        <v>0.05315614618</v>
      </c>
      <c r="G15" s="1">
        <f t="shared" si="5"/>
        <v>0.01328903654</v>
      </c>
    </row>
    <row r="16" ht="14.25" customHeight="1">
      <c r="A16" s="1">
        <f t="shared" si="2"/>
        <v>0.25</v>
      </c>
      <c r="B16" s="1">
        <f t="shared" si="9"/>
        <v>60</v>
      </c>
      <c r="C16" s="1">
        <f t="shared" si="3"/>
        <v>1.047197551</v>
      </c>
      <c r="D16" s="1">
        <v>306.0</v>
      </c>
      <c r="E16" s="1">
        <v>18.0</v>
      </c>
      <c r="F16" s="1">
        <f t="shared" si="4"/>
        <v>0.05882352941</v>
      </c>
      <c r="G16" s="1">
        <f t="shared" si="5"/>
        <v>0.01386483885</v>
      </c>
    </row>
    <row r="17" ht="14.25" customHeight="1">
      <c r="A17" s="1">
        <f t="shared" si="2"/>
        <v>0.1169777784</v>
      </c>
      <c r="B17" s="1">
        <f t="shared" si="9"/>
        <v>70</v>
      </c>
      <c r="C17" s="1">
        <f t="shared" si="3"/>
        <v>1.221730476</v>
      </c>
      <c r="D17" s="1">
        <v>410.0</v>
      </c>
      <c r="E17" s="1">
        <v>5.0</v>
      </c>
      <c r="F17" s="1">
        <f t="shared" si="4"/>
        <v>0.01219512195</v>
      </c>
      <c r="G17" s="1">
        <f t="shared" si="5"/>
        <v>0.005453824335</v>
      </c>
    </row>
    <row r="18" ht="14.25" customHeight="1">
      <c r="A18" s="1">
        <f t="shared" si="2"/>
        <v>0.03015368961</v>
      </c>
      <c r="B18" s="1">
        <f t="shared" si="9"/>
        <v>80</v>
      </c>
      <c r="C18" s="1">
        <f t="shared" si="3"/>
        <v>1.396263402</v>
      </c>
      <c r="D18" s="1">
        <v>400.0</v>
      </c>
      <c r="E18" s="1">
        <v>4.0</v>
      </c>
      <c r="F18" s="1">
        <f t="shared" si="4"/>
        <v>0.01</v>
      </c>
      <c r="G18" s="1">
        <f t="shared" si="5"/>
        <v>0.005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2024-04-24T12:28:29Z</dcterms:created>
  <dc:creator>Cecilia Impagliatell</dc:creator>
</cp:coreProperties>
</file>