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8DEC985-29E6-468C-94EE-1DB7153764FA}" xr6:coauthVersionLast="47" xr6:coauthVersionMax="47" xr10:uidLastSave="{00000000-0000-0000-0000-000000000000}"/>
  <bookViews>
    <workbookView xWindow="-108" yWindow="-108" windowWidth="23256" windowHeight="12456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I12" i="3"/>
  <c r="O2" i="3"/>
  <c r="N2" i="3" s="1"/>
  <c r="P2" i="3" s="1"/>
  <c r="C12" i="3"/>
  <c r="L2" i="3"/>
  <c r="M2" i="3" s="1"/>
  <c r="J5" i="3"/>
  <c r="L5" i="3" s="1"/>
  <c r="M5" i="3" s="1"/>
  <c r="E6" i="3"/>
  <c r="J6" i="3" s="1"/>
  <c r="L6" i="3" s="1"/>
  <c r="M6" i="3" s="1"/>
  <c r="E5" i="3"/>
  <c r="E4" i="3"/>
  <c r="J4" i="3" s="1"/>
  <c r="L4" i="3" s="1"/>
  <c r="M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L3" i="3" s="1"/>
  <c r="M3" i="3" s="1"/>
  <c r="H6" i="3"/>
  <c r="I6" i="3"/>
  <c r="H5" i="3"/>
  <c r="I5" i="3"/>
  <c r="H4" i="3"/>
  <c r="I4" i="3"/>
  <c r="Q2" i="3"/>
  <c r="N5" i="3"/>
  <c r="P5" i="3" s="1"/>
  <c r="Q5" i="3" s="1"/>
  <c r="N3" i="3"/>
  <c r="N6" i="3"/>
  <c r="P6" i="3" s="1"/>
  <c r="Q6" i="3" s="1"/>
  <c r="N4" i="3"/>
  <c r="P4" i="3" l="1"/>
  <c r="Q4" i="3" s="1"/>
  <c r="P3" i="3"/>
  <c r="Q3" i="3" s="1"/>
</calcChain>
</file>

<file path=xl/sharedStrings.xml><?xml version="1.0" encoding="utf-8"?>
<sst xmlns="http://schemas.openxmlformats.org/spreadsheetml/2006/main" count="38" uniqueCount="35">
  <si>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</si>
  <si>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</si>
  <si>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</si>
  <si>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</si>
  <si>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</si>
  <si>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</si>
  <si>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</si>
  <si>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</si>
  <si>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</si>
  <si>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</si>
  <si>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</si>
  <si>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</si>
  <si>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</si>
  <si>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</si>
  <si>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</si>
  <si>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</si>
  <si>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</si>
  <si>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</si>
  <si>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</si>
  <si>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</si>
  <si>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I</t>
  </si>
  <si>
    <t>y</t>
  </si>
  <si>
    <t>Mx diagonale th (mm)</t>
  </si>
  <si>
    <t>I_3</t>
  </si>
  <si>
    <t>errore percentuale verticale</t>
  </si>
  <si>
    <t>Mx diagonale (mm)</t>
  </si>
  <si>
    <t xml:space="preserve">Mx </t>
  </si>
  <si>
    <t>V_1 (mV)</t>
  </si>
  <si>
    <t>x0</t>
  </si>
  <si>
    <t>d_1(mm)</t>
  </si>
  <si>
    <t>I (mV/mm^2)</t>
  </si>
  <si>
    <t>d (mm)</t>
  </si>
  <si>
    <t>dati originali</t>
  </si>
  <si>
    <t>d (m)</t>
  </si>
  <si>
    <t>V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</si>
</sst>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law'!$L$13:$L$16</c:f>
              <c:numCache>
                <c:formatCode>General</c:formatCode>
                <c:ptCount val="4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'lens'' law'!$E$1</c:f>
              <c:strCache>
                <c:ptCount val="1"/>
                <c:pt idx="0">
                  <c:v>I (mV/mm^2)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'lens'' law'!$C$2:$C$12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'lens'' law'!$E$2:$E$12</c:f>
              <c:numCache>
                <c:formatCode>General</c:formatCode>
                <c:ptCount val="11"/>
                <c:pt idx="0">
                  <c:v>1.8749999999999999E-2</c:v>
                </c:pt>
                <c:pt idx="1">
                  <c:v>1.2E-2</c:v>
                </c:pt>
                <c:pt idx="2">
                  <c:v>8.3333333333333332E-3</c:v>
                </c:pt>
                <c:pt idx="3">
                  <c:v>6.1224489795918364E-3</c:v>
                </c:pt>
                <c:pt idx="4">
                  <c:v>4.6874999999999998E-3</c:v>
                </c:pt>
                <c:pt idx="5">
                  <c:v>3.7037037037037038E-3</c:v>
                </c:pt>
                <c:pt idx="6">
                  <c:v>3.0000000000000001E-3</c:v>
                </c:pt>
                <c:pt idx="7">
                  <c:v>2.4793388429752068E-3</c:v>
                </c:pt>
                <c:pt idx="8">
                  <c:v>2.0833333333333333E-3</c:v>
                </c:pt>
                <c:pt idx="9">
                  <c:v>1.7751479289940828E-3</c:v>
                </c:pt>
                <c:pt idx="10">
                  <c:v>1.5306122448979591E-3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371-B138-D59C01F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64831"/>
        <c:axId val="1831506159"/>
      </c:scatterChart>
      <c:valAx>
        <c:axId val="1085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1506159"/>
        <c:crosses val="autoZero"/>
        <c:crossBetween val="midCat"/>
      </c:valAx>
      <c:valAx>
        <c:axId val="18315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5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72390</xdr:rowOff>
    </xdr:from>
    <xdr:to>
      <xdr:col>21</xdr:col>
      <xdr:colOff>228600</xdr:colOff>
      <xdr:row>17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15</xdr:row>
      <xdr:rowOff>133350</xdr:rowOff>
    </xdr:from>
    <xdr:to>
      <xdr:col>11</xdr:col>
      <xdr:colOff>312420</xdr:colOff>
      <xdr:row>30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7B18A1-F054-AFCE-3B74-839ED38E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C1:L12"/>
  <sheetViews>
    <sheetView tabSelected="1" workbookViewId="0">
      <selection activeCell="G1" sqref="G1"/>
    </sheetView>
  </sheetViews>
  <sheetFormatPr defaultRowHeight="14.4" x14ac:dyDescent="0.3"/>
  <cols>
    <col min="5" max="5" width="12" bestFit="1" customWidth="1"/>
    <col min="7" max="7" width="11" bestFit="1" customWidth="1"/>
  </cols>
  <sheetData>
    <row r="1" spans="3:12" x14ac:dyDescent="0.3">
      <c r="C1" t="s">
        <v>29</v>
      </c>
      <c r="D1" t="s">
        <v>27</v>
      </c>
      <c r="E1" t="s">
        <v>30</v>
      </c>
      <c r="F1" t="s">
        <v>28</v>
      </c>
      <c r="G1" t="s">
        <v>32</v>
      </c>
      <c r="H1" t="s">
        <v>0</v>
      </c>
      <c r="I1" t="s">
        <v>31</v>
      </c>
      <c r="J1" t="s">
        <v>1</v>
      </c>
      <c r="K1" t="s">
        <v>33</v>
      </c>
      <c r="L1" t="s">
        <v>34</v>
      </c>
    </row>
    <row r="2" spans="3:12" x14ac:dyDescent="0.3">
      <c r="C2">
        <v>10</v>
      </c>
      <c r="D2">
        <v>30</v>
      </c>
      <c r="E2">
        <f>$D$2/(C2+$F$2)^2</f>
        <v>1.8749999999999999E-2</v>
      </c>
      <c r="F2">
        <v>30</v>
      </c>
      <c r="H2">
        <v>9</v>
      </c>
      <c r="I2">
        <v>90</v>
      </c>
      <c r="J2">
        <v>744</v>
      </c>
      <c r="K2">
        <v>0.09</v>
      </c>
      <c r="L2">
        <v>0.74399999999999999</v>
      </c>
    </row>
    <row r="3" spans="3:12" x14ac:dyDescent="0.3">
      <c r="C3">
        <v>20</v>
      </c>
      <c r="E3">
        <f t="shared" ref="E3:E12" si="0">$D$2/(C3+$F$2)^2</f>
        <v>1.2E-2</v>
      </c>
      <c r="F3">
        <v>30</v>
      </c>
      <c r="H3">
        <v>10</v>
      </c>
      <c r="I3">
        <v>100</v>
      </c>
      <c r="J3">
        <v>464</v>
      </c>
      <c r="K3">
        <v>0.1</v>
      </c>
      <c r="L3">
        <v>0.46400000000000002</v>
      </c>
    </row>
    <row r="4" spans="3:12" x14ac:dyDescent="0.3">
      <c r="C4">
        <v>30</v>
      </c>
      <c r="E4">
        <f t="shared" si="0"/>
        <v>8.3333333333333332E-3</v>
      </c>
      <c r="F4">
        <v>30</v>
      </c>
      <c r="H4">
        <v>11</v>
      </c>
      <c r="I4">
        <v>110</v>
      </c>
      <c r="J4">
        <v>296</v>
      </c>
      <c r="K4">
        <v>0.11</v>
      </c>
      <c r="L4">
        <v>0.29599999999999999</v>
      </c>
    </row>
    <row r="5" spans="3:12" x14ac:dyDescent="0.3">
      <c r="C5">
        <v>40</v>
      </c>
      <c r="E5">
        <f t="shared" si="0"/>
        <v>6.1224489795918364E-3</v>
      </c>
      <c r="F5">
        <v>30</v>
      </c>
      <c r="H5">
        <v>12</v>
      </c>
      <c r="I5">
        <v>120</v>
      </c>
      <c r="J5">
        <v>210</v>
      </c>
      <c r="K5">
        <v>0.12</v>
      </c>
      <c r="L5">
        <v>0.21</v>
      </c>
    </row>
    <row r="6" spans="3:12" x14ac:dyDescent="0.3">
      <c r="C6">
        <v>50</v>
      </c>
      <c r="E6">
        <f t="shared" si="0"/>
        <v>4.6874999999999998E-3</v>
      </c>
      <c r="F6">
        <v>30</v>
      </c>
      <c r="H6">
        <v>13</v>
      </c>
      <c r="I6">
        <v>130</v>
      </c>
      <c r="J6">
        <v>158</v>
      </c>
      <c r="K6">
        <v>0.13</v>
      </c>
      <c r="L6">
        <v>0.158</v>
      </c>
    </row>
    <row r="7" spans="3:12" x14ac:dyDescent="0.3">
      <c r="C7">
        <v>60</v>
      </c>
      <c r="E7">
        <f t="shared" si="0"/>
        <v>3.7037037037037038E-3</v>
      </c>
      <c r="F7">
        <v>30</v>
      </c>
      <c r="H7">
        <v>14.1</v>
      </c>
      <c r="I7">
        <v>141</v>
      </c>
      <c r="J7">
        <v>121</v>
      </c>
      <c r="K7">
        <v>0.14099999999999999</v>
      </c>
      <c r="L7">
        <v>0.121</v>
      </c>
    </row>
    <row r="8" spans="3:12" x14ac:dyDescent="0.3">
      <c r="C8">
        <v>70</v>
      </c>
      <c r="E8">
        <f t="shared" si="0"/>
        <v>3.0000000000000001E-3</v>
      </c>
      <c r="F8">
        <v>30</v>
      </c>
      <c r="H8">
        <v>16</v>
      </c>
      <c r="I8">
        <v>160</v>
      </c>
      <c r="J8">
        <v>81.599999999999994</v>
      </c>
      <c r="K8">
        <v>0.16</v>
      </c>
      <c r="L8">
        <v>8.1600000000000006E-2</v>
      </c>
    </row>
    <row r="9" spans="3:12" x14ac:dyDescent="0.3">
      <c r="C9">
        <v>80</v>
      </c>
      <c r="E9">
        <f t="shared" si="0"/>
        <v>2.4793388429752068E-3</v>
      </c>
      <c r="F9">
        <v>30</v>
      </c>
      <c r="H9">
        <v>17.5</v>
      </c>
      <c r="I9">
        <v>175</v>
      </c>
      <c r="J9">
        <v>64</v>
      </c>
      <c r="K9">
        <v>0.17499999999999999</v>
      </c>
      <c r="L9">
        <v>6.4000000000000001E-2</v>
      </c>
    </row>
    <row r="10" spans="3:12" x14ac:dyDescent="0.3">
      <c r="C10">
        <v>90</v>
      </c>
      <c r="E10">
        <f t="shared" si="0"/>
        <v>2.0833333333333333E-3</v>
      </c>
      <c r="F10">
        <v>30</v>
      </c>
      <c r="H10">
        <v>19.5</v>
      </c>
      <c r="I10">
        <v>195</v>
      </c>
      <c r="J10">
        <v>48</v>
      </c>
      <c r="K10">
        <v>0.19500000000000001</v>
      </c>
      <c r="L10">
        <v>4.8000000000000001E-2</v>
      </c>
    </row>
    <row r="11" spans="3:12" x14ac:dyDescent="0.3">
      <c r="C11">
        <v>100</v>
      </c>
      <c r="E11">
        <f t="shared" si="0"/>
        <v>1.7751479289940828E-3</v>
      </c>
      <c r="F11">
        <v>30</v>
      </c>
      <c r="H11">
        <v>20.5</v>
      </c>
      <c r="I11">
        <v>205</v>
      </c>
      <c r="J11">
        <v>41.6</v>
      </c>
      <c r="K11">
        <v>0.20499999999999999</v>
      </c>
      <c r="L11">
        <v>4.1599999999999998E-2</v>
      </c>
    </row>
    <row r="12" spans="3:12" x14ac:dyDescent="0.3">
      <c r="C12">
        <v>110</v>
      </c>
      <c r="E12">
        <f t="shared" si="0"/>
        <v>1.5306122448979591E-3</v>
      </c>
      <c r="F12">
        <v>30</v>
      </c>
      <c r="H12">
        <v>30.3</v>
      </c>
      <c r="I12">
        <v>303</v>
      </c>
      <c r="J12">
        <v>14.9</v>
      </c>
      <c r="K12">
        <v>0.30299999999999999</v>
      </c>
      <c r="L12">
        <v>1.49E-2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M2" sqref="M2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21</v>
      </c>
      <c r="J1" t="s">
        <v>12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I2">
        <v>4</v>
      </c>
      <c r="J2">
        <v>23.2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I3">
        <v>7.7</v>
      </c>
      <c r="J3">
        <v>18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I4">
        <v>6.5</v>
      </c>
      <c r="J4">
        <v>13.8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I5">
        <v>10.6</v>
      </c>
      <c r="J5">
        <v>8.8000000000000007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Q12"/>
  <sheetViews>
    <sheetView workbookViewId="0">
      <selection activeCell="K3" sqref="K3"/>
    </sheetView>
  </sheetViews>
  <sheetFormatPr defaultRowHeight="14.4" x14ac:dyDescent="0.3"/>
  <cols>
    <col min="5" max="5" width="12.5546875" bestFit="1" customWidth="1"/>
    <col min="8" max="8" width="18.88671875" bestFit="1" customWidth="1"/>
    <col min="9" max="9" width="12" bestFit="1" customWidth="1"/>
    <col min="11" max="11" width="16.6640625" bestFit="1" customWidth="1"/>
    <col min="17" max="17" width="24" bestFit="1" customWidth="1"/>
  </cols>
  <sheetData>
    <row r="1" spans="1:17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22</v>
      </c>
      <c r="I1" t="s">
        <v>18</v>
      </c>
      <c r="J1" t="s">
        <v>20</v>
      </c>
      <c r="K1" t="s">
        <v>25</v>
      </c>
      <c r="N1" t="s">
        <v>23</v>
      </c>
      <c r="O1" t="s">
        <v>26</v>
      </c>
      <c r="Q1" t="s">
        <v>24</v>
      </c>
    </row>
    <row r="2" spans="1:17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  <c r="N2">
        <f>F2/$O$2</f>
        <v>1.7677669529663689</v>
      </c>
      <c r="O2">
        <f>K2/SQRT(2)</f>
        <v>2.8284271247461898</v>
      </c>
      <c r="P2">
        <f>(N2-G2)/N2</f>
        <v>6.9125250083532472E-2</v>
      </c>
      <c r="Q2">
        <f>P2*100</f>
        <v>6.9125250083532475</v>
      </c>
    </row>
    <row r="3" spans="1:17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  <c r="N3">
        <f t="shared" ref="N3:N6" si="5">F3/$N$2</f>
        <v>8.2024386617639511</v>
      </c>
      <c r="P3">
        <f t="shared" ref="P3:P6" si="6">(N3-G3)/N3</f>
        <v>0.45438057867742371</v>
      </c>
      <c r="Q3">
        <f t="shared" ref="Q3:Q6" si="7">P3*100</f>
        <v>45.438057867742373</v>
      </c>
    </row>
    <row r="4" spans="1:17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  <c r="N4">
        <f t="shared" si="5"/>
        <v>19.23330444827409</v>
      </c>
      <c r="P4">
        <f t="shared" si="6"/>
        <v>0.42513238932392217</v>
      </c>
      <c r="Q4">
        <f t="shared" si="7"/>
        <v>42.51323893239222</v>
      </c>
    </row>
    <row r="5" spans="1:17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  <c r="N5">
        <f t="shared" si="5"/>
        <v>0.84852813742385702</v>
      </c>
      <c r="P5">
        <f t="shared" si="6"/>
        <v>0.47943059053751103</v>
      </c>
      <c r="Q5">
        <f t="shared" si="7"/>
        <v>47.943059053751099</v>
      </c>
    </row>
    <row r="6" spans="1:17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  <c r="N6">
        <f t="shared" si="5"/>
        <v>1.697056274847714</v>
      </c>
      <c r="P6">
        <f t="shared" si="6"/>
        <v>0.44540644612819802</v>
      </c>
      <c r="Q6">
        <f t="shared" si="7"/>
        <v>44.540644612819804</v>
      </c>
    </row>
    <row r="11" spans="1:17" x14ac:dyDescent="0.3">
      <c r="A11" t="s">
        <v>12</v>
      </c>
      <c r="B11" t="s">
        <v>15</v>
      </c>
      <c r="C11" t="s">
        <v>21</v>
      </c>
    </row>
    <row r="12" spans="1:17" x14ac:dyDescent="0.3">
      <c r="A12">
        <v>13.3</v>
      </c>
      <c r="B12">
        <v>5</v>
      </c>
      <c r="C12">
        <f>1/(1/B12-1/A12)</f>
        <v>8.0120481927710827</v>
      </c>
      <c r="I12">
        <f>4*SQRT(2)</f>
        <v>5.6568542494923806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lbalassone4@gmail.com</cp:lastModifiedBy>
  <dcterms:created xsi:type="dcterms:W3CDTF">2023-11-21T09:33:10Z</dcterms:created>
  <dcterms:modified xsi:type="dcterms:W3CDTF">2024-01-13T18:06:17Z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2023-11-22T11:37:37Z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10c7d008-ea42-4ce0-b742-a4228e0fec68</vt:lpwstr>
  </property>
  <property fmtid="{D5CDD505-2E9C-101B-9397-08002B2CF9AE}" pid="8" name="MSIP_Label_defa4170-0d19-0005-0004-bc88714345d2_ContentBits">
    <vt:lpwstr>0</vt:lpwstr>
  </property>
</Properties>
</file>