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C94632CC-98FA-4A2B-B9FA-F72910D6F6F1}" xr6:coauthVersionLast="47" xr6:coauthVersionMax="47" xr10:uidLastSave="{00000000-0000-0000-0000-000000000000}"/>
  <bookViews>
    <workbookView xWindow="-108" yWindow="-108" windowWidth="23256" windowHeight="12456" xr2:uid="{8DD245C3-878A-4585-B1DE-A5C50C3A8F4C}"/>
  </bookViews>
  <sheets>
    <sheet name="Legge_Malus" sheetId="1" r:id="rId1"/>
    <sheet name="Lambda_mezzi" sheetId="2" r:id="rId2"/>
    <sheet name="Lambda_quarti" sheetId="3" r:id="rId3"/>
    <sheet name="Stok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4" i="3"/>
  <c r="I4" i="3"/>
  <c r="I5" i="3"/>
  <c r="I6" i="3"/>
  <c r="I7" i="3"/>
  <c r="I8" i="3"/>
  <c r="I9" i="3"/>
  <c r="I10" i="3"/>
  <c r="I11" i="3"/>
  <c r="I12" i="3"/>
  <c r="I3" i="3"/>
  <c r="J12" i="3"/>
  <c r="J11" i="3"/>
  <c r="J10" i="3"/>
  <c r="J9" i="3"/>
  <c r="J8" i="3"/>
  <c r="J7" i="3"/>
  <c r="J6" i="3"/>
  <c r="J5" i="3"/>
  <c r="J4" i="3"/>
  <c r="J3" i="3"/>
  <c r="E4" i="3"/>
  <c r="E5" i="3"/>
  <c r="E3" i="3"/>
  <c r="C5" i="3"/>
  <c r="C4" i="3"/>
  <c r="E4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21" i="1"/>
  <c r="K21" i="1" s="1"/>
  <c r="I21" i="1"/>
  <c r="J20" i="1"/>
  <c r="K20" i="1" s="1"/>
  <c r="I20" i="1"/>
  <c r="J19" i="1"/>
  <c r="K19" i="1" s="1"/>
  <c r="I19" i="1"/>
  <c r="J18" i="1"/>
  <c r="K18" i="1" s="1"/>
  <c r="I18" i="1"/>
  <c r="J17" i="1"/>
  <c r="K17" i="1" s="1"/>
  <c r="I17" i="1"/>
  <c r="J16" i="1"/>
  <c r="K16" i="1" s="1"/>
  <c r="I16" i="1"/>
  <c r="J15" i="1"/>
  <c r="K15" i="1" s="1"/>
  <c r="I15" i="1"/>
  <c r="J14" i="1"/>
  <c r="K14" i="1" s="1"/>
  <c r="I14" i="1"/>
  <c r="J13" i="1"/>
  <c r="K13" i="1" s="1"/>
  <c r="I13" i="1"/>
  <c r="J12" i="1"/>
  <c r="K12" i="1" s="1"/>
  <c r="I12" i="1"/>
  <c r="J11" i="1"/>
  <c r="K11" i="1" s="1"/>
  <c r="I11" i="1"/>
  <c r="J10" i="1"/>
  <c r="K10" i="1" s="1"/>
  <c r="I10" i="1"/>
  <c r="J9" i="1"/>
  <c r="K9" i="1" s="1"/>
  <c r="I9" i="1"/>
  <c r="J8" i="1"/>
  <c r="K8" i="1" s="1"/>
  <c r="I8" i="1"/>
  <c r="J7" i="1"/>
  <c r="K7" i="1" s="1"/>
  <c r="I7" i="1"/>
  <c r="J6" i="1"/>
  <c r="K6" i="1" s="1"/>
  <c r="I6" i="1"/>
  <c r="J5" i="1"/>
  <c r="K5" i="1" s="1"/>
  <c r="I5" i="1"/>
  <c r="J4" i="1"/>
  <c r="K4" i="1" s="1"/>
  <c r="I4" i="1"/>
  <c r="J3" i="1"/>
  <c r="K3" i="1" s="1"/>
  <c r="I3" i="1"/>
  <c r="J2" i="1"/>
  <c r="K2" i="1" s="1"/>
  <c r="I2" i="1"/>
  <c r="E21" i="1"/>
  <c r="C21" i="1"/>
  <c r="E20" i="1"/>
  <c r="C20" i="1" s="1"/>
  <c r="E19" i="1"/>
  <c r="C19" i="1"/>
  <c r="E18" i="1"/>
  <c r="C18" i="1" s="1"/>
  <c r="E17" i="1"/>
  <c r="C17" i="1"/>
  <c r="E16" i="1"/>
  <c r="C16" i="1" s="1"/>
  <c r="E15" i="1"/>
  <c r="C15" i="1"/>
  <c r="E14" i="1"/>
  <c r="C14" i="1" s="1"/>
  <c r="E13" i="1"/>
  <c r="C13" i="1"/>
  <c r="E12" i="1"/>
  <c r="C12" i="1" s="1"/>
  <c r="E11" i="1"/>
  <c r="C11" i="1"/>
  <c r="E10" i="1"/>
  <c r="C10" i="1" s="1"/>
  <c r="E9" i="1"/>
  <c r="C9" i="1"/>
  <c r="E8" i="1"/>
  <c r="C8" i="1" s="1"/>
  <c r="E7" i="1"/>
  <c r="C7" i="1"/>
  <c r="E6" i="1"/>
  <c r="C6" i="1" s="1"/>
  <c r="E5" i="1"/>
  <c r="C5" i="1"/>
  <c r="E4" i="1"/>
  <c r="C4" i="1" s="1"/>
  <c r="E3" i="1"/>
  <c r="C3" i="1"/>
  <c r="E2" i="1"/>
  <c r="C2" i="1" s="1"/>
</calcChain>
</file>

<file path=xl/sharedStrings.xml><?xml version="1.0" encoding="utf-8"?>
<sst xmlns="http://schemas.openxmlformats.org/spreadsheetml/2006/main" count="42" uniqueCount="30">
  <si>
    <t>angolo</t>
  </si>
  <si>
    <t>V/V(0)</t>
  </si>
  <si>
    <r>
      <rPr>
        <sz val="10"/>
        <color theme="1"/>
        <rFont val="Arial"/>
        <family val="2"/>
      </rPr>
      <t>cos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(θ)</t>
    </r>
  </si>
  <si>
    <t>V(mV)</t>
  </si>
  <si>
    <t>angolo rad</t>
  </si>
  <si>
    <t>V_in</t>
  </si>
  <si>
    <t>5,44</t>
  </si>
  <si>
    <t>angolo_new</t>
  </si>
  <si>
    <t>angolo_new_rad</t>
  </si>
  <si>
    <t>cos_quad</t>
  </si>
  <si>
    <t>massimo</t>
  </si>
  <si>
    <t>minimo</t>
  </si>
  <si>
    <t>θ1 (deg)</t>
  </si>
  <si>
    <t>Vmax (mV)</t>
  </si>
  <si>
    <t>θ2 (deg)</t>
  </si>
  <si>
    <t>Vmin (mV)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</si>
  <si>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</si>
  <si>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90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</si>
  <si>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</t>
    </r>
  </si>
  <si>
    <t>V</t>
  </si>
  <si>
    <t>V/V(0,0)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</si>
  <si>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45</t>
    </r>
  </si>
  <si>
    <r>
      <rPr>
        <sz val="10"/>
        <color theme="1"/>
        <rFont val="Arial"/>
        <family val="2"/>
      </rPr>
      <t>mettere in grafico la tabella relativa a θ</t>
    </r>
    <r>
      <rPr>
        <sz val="9"/>
        <color theme="1"/>
        <rFont val="Arial"/>
        <family val="2"/>
      </rPr>
      <t>1</t>
    </r>
    <r>
      <rPr>
        <sz val="10"/>
        <color theme="1"/>
        <rFont val="Arial"/>
        <family val="2"/>
      </rPr>
      <t>=45°</t>
    </r>
  </si>
  <si>
    <t>θ1 diverso da 0, 45, 90</t>
  </si>
  <si>
    <t>mettere in grafico usando un plot polare (i numeri già scritti vanno sostituiti)</t>
  </si>
  <si>
    <t>Θ1 = 32</t>
  </si>
  <si>
    <t>Θ1 = 62</t>
  </si>
  <si>
    <t>PARAMETRI DI STOKES</t>
  </si>
  <si>
    <t>gradi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</si>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</sst>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vertAlign val="subscript"/>
      <sz val="10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D34C-D32C-487E-8FCC-26D880E3B404}">
  <dimension ref="A1:L21"/>
  <sheetViews>
    <sheetView tabSelected="1" workbookViewId="0">
      <selection activeCell="G9" sqref="G9"/>
    </sheetView>
  </sheetViews>
  <sheetFormatPr defaultRowHeight="14.4" x14ac:dyDescent="0.3"/>
  <cols>
    <col min="5" max="5" width="12" bestFit="1" customWidth="1"/>
    <col min="9" max="9" width="12" bestFit="1" customWidth="1"/>
    <col min="10" max="10" width="13.88671875" bestFit="1" customWidth="1"/>
    <col min="11" max="11" width="12" bestFit="1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I1" s="3" t="s">
        <v>7</v>
      </c>
      <c r="J1" s="3" t="s">
        <v>8</v>
      </c>
      <c r="K1" s="3" t="s">
        <v>9</v>
      </c>
      <c r="L1" s="1" t="s">
        <v>1</v>
      </c>
    </row>
    <row r="2" spans="1:12" x14ac:dyDescent="0.3">
      <c r="A2" s="1">
        <v>0</v>
      </c>
      <c r="B2" s="1">
        <f>D2/$D$21</f>
        <v>1</v>
      </c>
      <c r="C2" s="1">
        <f t="shared" ref="C2:C21" si="0">(COS(E2))^2</f>
        <v>1</v>
      </c>
      <c r="D2" s="1">
        <v>432</v>
      </c>
      <c r="E2" s="2">
        <f t="shared" ref="E2:E21" si="1">A2*2*PI()/360</f>
        <v>0</v>
      </c>
      <c r="F2" s="2" t="s">
        <v>6</v>
      </c>
      <c r="I2" s="3">
        <f t="shared" ref="I2:I21" si="2">C2+1</f>
        <v>2</v>
      </c>
      <c r="J2" s="3">
        <f t="shared" ref="J2:J21" si="3">I2*PI()/180</f>
        <v>3.4906585039886591E-2</v>
      </c>
      <c r="K2" s="3">
        <f t="shared" ref="K2:K21" si="4">(COS(J2))^2</f>
        <v>0.99878202512991221</v>
      </c>
      <c r="L2" s="1">
        <f>D2/$D$18</f>
        <v>1.4896551724137932</v>
      </c>
    </row>
    <row r="3" spans="1:12" x14ac:dyDescent="0.3">
      <c r="A3" s="1">
        <v>10</v>
      </c>
      <c r="B3" s="1">
        <f t="shared" ref="B3:B21" si="5">D3/$D$21</f>
        <v>1</v>
      </c>
      <c r="C3" s="1">
        <f t="shared" si="0"/>
        <v>0.9698463103929541</v>
      </c>
      <c r="D3" s="1">
        <v>432</v>
      </c>
      <c r="E3" s="2">
        <f t="shared" si="1"/>
        <v>0.17453292519943295</v>
      </c>
      <c r="F3" s="2"/>
      <c r="I3" s="3">
        <f t="shared" si="2"/>
        <v>1.969846310392954</v>
      </c>
      <c r="J3" s="3">
        <f t="shared" si="3"/>
        <v>3.4380303874619246E-2</v>
      </c>
      <c r="K3" s="3">
        <f t="shared" si="4"/>
        <v>0.99881846034427058</v>
      </c>
      <c r="L3" s="1">
        <f t="shared" ref="L3:L21" si="6">D3/$D$18</f>
        <v>1.4896551724137932</v>
      </c>
    </row>
    <row r="4" spans="1:12" x14ac:dyDescent="0.3">
      <c r="A4" s="1">
        <v>20</v>
      </c>
      <c r="B4" s="1">
        <f t="shared" si="5"/>
        <v>0.94444444444444442</v>
      </c>
      <c r="C4" s="1">
        <f t="shared" si="0"/>
        <v>0.88302222155948906</v>
      </c>
      <c r="D4" s="1">
        <v>408</v>
      </c>
      <c r="E4" s="2">
        <f t="shared" si="1"/>
        <v>0.3490658503988659</v>
      </c>
      <c r="F4" s="2"/>
      <c r="I4" s="3">
        <f t="shared" si="2"/>
        <v>1.883022221559489</v>
      </c>
      <c r="J4" s="3">
        <f t="shared" si="3"/>
        <v>3.2864937654431235E-2</v>
      </c>
      <c r="K4" s="3">
        <f t="shared" si="4"/>
        <v>0.99892028469194638</v>
      </c>
      <c r="L4" s="1">
        <f t="shared" si="6"/>
        <v>1.4068965517241379</v>
      </c>
    </row>
    <row r="5" spans="1:12" x14ac:dyDescent="0.3">
      <c r="A5" s="1">
        <v>30</v>
      </c>
      <c r="B5" s="1">
        <f t="shared" si="5"/>
        <v>0.83333333333333337</v>
      </c>
      <c r="C5" s="1">
        <f t="shared" si="0"/>
        <v>0.75000000000000011</v>
      </c>
      <c r="D5" s="1">
        <v>360</v>
      </c>
      <c r="E5" s="2">
        <f t="shared" si="1"/>
        <v>0.52359877559829882</v>
      </c>
      <c r="F5" s="2"/>
      <c r="I5" s="3">
        <f t="shared" si="2"/>
        <v>1.75</v>
      </c>
      <c r="J5" s="3">
        <f t="shared" si="3"/>
        <v>3.0543261909900768E-2</v>
      </c>
      <c r="K5" s="3">
        <f t="shared" si="4"/>
        <v>0.99906739921093335</v>
      </c>
      <c r="L5" s="1">
        <f t="shared" si="6"/>
        <v>1.2413793103448276</v>
      </c>
    </row>
    <row r="6" spans="1:12" x14ac:dyDescent="0.3">
      <c r="A6" s="1">
        <v>40</v>
      </c>
      <c r="B6" s="1">
        <f t="shared" si="5"/>
        <v>0.68981481481481477</v>
      </c>
      <c r="C6" s="1">
        <f t="shared" si="0"/>
        <v>0.58682408883346515</v>
      </c>
      <c r="D6" s="1">
        <v>298</v>
      </c>
      <c r="E6" s="2">
        <f t="shared" si="1"/>
        <v>0.69813170079773179</v>
      </c>
      <c r="F6" s="2"/>
      <c r="I6" s="3">
        <f t="shared" si="2"/>
        <v>1.586824088833465</v>
      </c>
      <c r="J6" s="3">
        <f t="shared" si="3"/>
        <v>2.7695305000102952E-2</v>
      </c>
      <c r="K6" s="3">
        <f t="shared" si="4"/>
        <v>0.99923316617252811</v>
      </c>
      <c r="L6" s="1">
        <f t="shared" si="6"/>
        <v>1.0275862068965518</v>
      </c>
    </row>
    <row r="7" spans="1:12" x14ac:dyDescent="0.3">
      <c r="A7" s="1">
        <v>45</v>
      </c>
      <c r="B7" s="1">
        <f t="shared" si="5"/>
        <v>0.60185185185185186</v>
      </c>
      <c r="C7" s="1">
        <f t="shared" si="0"/>
        <v>0.50000000000000011</v>
      </c>
      <c r="D7" s="1">
        <v>260</v>
      </c>
      <c r="E7" s="2">
        <f t="shared" si="1"/>
        <v>0.78539816339744828</v>
      </c>
      <c r="F7" s="2"/>
      <c r="I7" s="3">
        <f t="shared" si="2"/>
        <v>1.5</v>
      </c>
      <c r="J7" s="3">
        <f t="shared" si="3"/>
        <v>2.6179938779914941E-2</v>
      </c>
      <c r="K7" s="3">
        <f t="shared" si="4"/>
        <v>0.99931476737728686</v>
      </c>
      <c r="L7" s="1">
        <f t="shared" si="6"/>
        <v>0.89655172413793105</v>
      </c>
    </row>
    <row r="8" spans="1:12" x14ac:dyDescent="0.3">
      <c r="A8" s="1">
        <v>50</v>
      </c>
      <c r="B8" s="1">
        <f t="shared" si="5"/>
        <v>0.54166666666666663</v>
      </c>
      <c r="C8" s="1">
        <f t="shared" si="0"/>
        <v>0.41317591116653485</v>
      </c>
      <c r="D8" s="1">
        <v>234</v>
      </c>
      <c r="E8" s="2">
        <f t="shared" si="1"/>
        <v>0.87266462599716477</v>
      </c>
      <c r="F8" s="2"/>
      <c r="I8" s="3">
        <f t="shared" si="2"/>
        <v>1.413175911166535</v>
      </c>
      <c r="J8" s="3">
        <f t="shared" si="3"/>
        <v>2.4664572559726934E-2</v>
      </c>
      <c r="K8" s="3">
        <f t="shared" si="4"/>
        <v>0.99939178221008773</v>
      </c>
      <c r="L8" s="1">
        <f t="shared" si="6"/>
        <v>0.80689655172413788</v>
      </c>
    </row>
    <row r="9" spans="1:12" x14ac:dyDescent="0.3">
      <c r="A9" s="1">
        <v>60</v>
      </c>
      <c r="B9" s="1">
        <f t="shared" si="5"/>
        <v>0.38425925925925924</v>
      </c>
      <c r="C9" s="1">
        <f t="shared" si="0"/>
        <v>0.25000000000000011</v>
      </c>
      <c r="D9" s="1">
        <v>166</v>
      </c>
      <c r="E9" s="2">
        <f t="shared" si="1"/>
        <v>1.0471975511965976</v>
      </c>
      <c r="F9" s="2"/>
      <c r="I9" s="3">
        <f t="shared" si="2"/>
        <v>1.25</v>
      </c>
      <c r="J9" s="3">
        <f t="shared" si="3"/>
        <v>2.1816615649929118E-2</v>
      </c>
      <c r="K9" s="3">
        <f t="shared" si="4"/>
        <v>0.99952411079092895</v>
      </c>
      <c r="L9" s="1">
        <f t="shared" si="6"/>
        <v>0.57241379310344831</v>
      </c>
    </row>
    <row r="10" spans="1:12" x14ac:dyDescent="0.3">
      <c r="A10" s="1">
        <v>70</v>
      </c>
      <c r="B10" s="1">
        <f t="shared" si="5"/>
        <v>0.24537037037037038</v>
      </c>
      <c r="C10" s="1">
        <f t="shared" si="0"/>
        <v>0.11697777844051105</v>
      </c>
      <c r="D10" s="1">
        <v>106</v>
      </c>
      <c r="E10" s="2">
        <f t="shared" si="1"/>
        <v>1.2217304763960306</v>
      </c>
      <c r="F10" s="2"/>
      <c r="I10" s="3">
        <f t="shared" si="2"/>
        <v>1.116977778440511</v>
      </c>
      <c r="J10" s="3">
        <f t="shared" si="3"/>
        <v>1.9494939905398651E-2</v>
      </c>
      <c r="K10" s="3">
        <f t="shared" si="4"/>
        <v>0.99961999546232549</v>
      </c>
      <c r="L10" s="1">
        <f t="shared" si="6"/>
        <v>0.36551724137931035</v>
      </c>
    </row>
    <row r="11" spans="1:12" x14ac:dyDescent="0.3">
      <c r="A11" s="1">
        <v>80</v>
      </c>
      <c r="B11" s="1">
        <f t="shared" si="5"/>
        <v>0.14629629629629631</v>
      </c>
      <c r="C11" s="1">
        <f t="shared" si="0"/>
        <v>3.0153689607045831E-2</v>
      </c>
      <c r="D11" s="1">
        <v>63.2</v>
      </c>
      <c r="E11" s="2">
        <f t="shared" si="1"/>
        <v>1.3962634015954636</v>
      </c>
      <c r="F11" s="2"/>
      <c r="I11" s="3">
        <f t="shared" si="2"/>
        <v>1.0301536896070458</v>
      </c>
      <c r="J11" s="3">
        <f t="shared" si="3"/>
        <v>1.797957368521064E-2</v>
      </c>
      <c r="K11" s="3">
        <f t="shared" si="4"/>
        <v>0.9996767697620319</v>
      </c>
      <c r="L11" s="1">
        <f t="shared" si="6"/>
        <v>0.21793103448275863</v>
      </c>
    </row>
    <row r="12" spans="1:12" x14ac:dyDescent="0.3">
      <c r="A12" s="1">
        <v>90</v>
      </c>
      <c r="B12" s="1">
        <f t="shared" si="5"/>
        <v>0.10185185185185185</v>
      </c>
      <c r="C12" s="1">
        <f t="shared" si="0"/>
        <v>3.7524718414124473E-33</v>
      </c>
      <c r="D12" s="1">
        <v>44</v>
      </c>
      <c r="E12" s="2">
        <f t="shared" si="1"/>
        <v>1.5707963267948966</v>
      </c>
      <c r="F12" s="2"/>
      <c r="I12" s="3">
        <f t="shared" si="2"/>
        <v>1</v>
      </c>
      <c r="J12" s="3">
        <f t="shared" si="3"/>
        <v>1.7453292519943295E-2</v>
      </c>
      <c r="K12" s="3">
        <f t="shared" si="4"/>
        <v>0.99969541350954794</v>
      </c>
      <c r="L12" s="1">
        <f t="shared" si="6"/>
        <v>0.15172413793103448</v>
      </c>
    </row>
    <row r="13" spans="1:12" x14ac:dyDescent="0.3">
      <c r="A13" s="1">
        <v>100</v>
      </c>
      <c r="B13" s="1">
        <f t="shared" si="5"/>
        <v>0.10185185185185185</v>
      </c>
      <c r="C13" s="1">
        <f t="shared" si="0"/>
        <v>3.0153689607045793E-2</v>
      </c>
      <c r="D13" s="1">
        <v>44</v>
      </c>
      <c r="E13" s="2">
        <f t="shared" si="1"/>
        <v>1.7453292519943295</v>
      </c>
      <c r="F13" s="2"/>
      <c r="I13" s="3">
        <f t="shared" si="2"/>
        <v>1.0301536896070458</v>
      </c>
      <c r="J13" s="3">
        <f t="shared" si="3"/>
        <v>1.797957368521064E-2</v>
      </c>
      <c r="K13" s="3">
        <f t="shared" si="4"/>
        <v>0.9996767697620319</v>
      </c>
      <c r="L13" s="1">
        <f t="shared" si="6"/>
        <v>0.15172413793103448</v>
      </c>
    </row>
    <row r="14" spans="1:12" x14ac:dyDescent="0.3">
      <c r="A14" s="1">
        <v>110</v>
      </c>
      <c r="B14" s="1">
        <f t="shared" si="5"/>
        <v>0.1537037037037037</v>
      </c>
      <c r="C14" s="1">
        <f t="shared" si="0"/>
        <v>0.11697777844051097</v>
      </c>
      <c r="D14" s="1">
        <v>66.400000000000006</v>
      </c>
      <c r="E14" s="2">
        <f t="shared" si="1"/>
        <v>1.9198621771937625</v>
      </c>
      <c r="F14" s="2"/>
      <c r="I14" s="3">
        <f t="shared" si="2"/>
        <v>1.116977778440511</v>
      </c>
      <c r="J14" s="3">
        <f t="shared" si="3"/>
        <v>1.9494939905398651E-2</v>
      </c>
      <c r="K14" s="3">
        <f t="shared" si="4"/>
        <v>0.99961999546232549</v>
      </c>
      <c r="L14" s="1">
        <f t="shared" si="6"/>
        <v>0.22896551724137934</v>
      </c>
    </row>
    <row r="15" spans="1:12" x14ac:dyDescent="0.3">
      <c r="A15" s="1">
        <v>120</v>
      </c>
      <c r="B15" s="1">
        <f t="shared" si="5"/>
        <v>0.25231481481481483</v>
      </c>
      <c r="C15" s="1">
        <f t="shared" si="0"/>
        <v>0.24999999999999978</v>
      </c>
      <c r="D15" s="1">
        <v>109</v>
      </c>
      <c r="E15" s="2">
        <f t="shared" si="1"/>
        <v>2.0943951023931953</v>
      </c>
      <c r="F15" s="2"/>
      <c r="I15" s="3">
        <f t="shared" si="2"/>
        <v>1.2499999999999998</v>
      </c>
      <c r="J15" s="3">
        <f t="shared" si="3"/>
        <v>2.1816615649929115E-2</v>
      </c>
      <c r="K15" s="3">
        <f t="shared" si="4"/>
        <v>0.99952411079092895</v>
      </c>
      <c r="L15" s="1">
        <f t="shared" si="6"/>
        <v>0.37586206896551722</v>
      </c>
    </row>
    <row r="16" spans="1:12" x14ac:dyDescent="0.3">
      <c r="A16" s="1">
        <v>130</v>
      </c>
      <c r="B16" s="1">
        <f t="shared" si="5"/>
        <v>0.39351851851851855</v>
      </c>
      <c r="C16" s="1">
        <f t="shared" si="0"/>
        <v>0.41317591116653485</v>
      </c>
      <c r="D16" s="1">
        <v>170</v>
      </c>
      <c r="E16" s="2">
        <f t="shared" si="1"/>
        <v>2.2689280275926285</v>
      </c>
      <c r="F16" s="2"/>
      <c r="I16" s="3">
        <f t="shared" si="2"/>
        <v>1.413175911166535</v>
      </c>
      <c r="J16" s="3">
        <f t="shared" si="3"/>
        <v>2.4664572559726934E-2</v>
      </c>
      <c r="K16" s="3">
        <f t="shared" si="4"/>
        <v>0.99939178221008773</v>
      </c>
      <c r="L16" s="1">
        <f t="shared" si="6"/>
        <v>0.58620689655172409</v>
      </c>
    </row>
    <row r="17" spans="1:12" x14ac:dyDescent="0.3">
      <c r="A17" s="1">
        <v>140</v>
      </c>
      <c r="B17" s="1">
        <f t="shared" si="5"/>
        <v>0.54166666666666663</v>
      </c>
      <c r="C17" s="1">
        <f t="shared" si="0"/>
        <v>0.58682408883346493</v>
      </c>
      <c r="D17" s="1">
        <v>234</v>
      </c>
      <c r="E17" s="2">
        <f t="shared" si="1"/>
        <v>2.4434609527920612</v>
      </c>
      <c r="F17" s="2"/>
      <c r="I17" s="3">
        <f t="shared" si="2"/>
        <v>1.586824088833465</v>
      </c>
      <c r="J17" s="3">
        <f t="shared" si="3"/>
        <v>2.7695305000102952E-2</v>
      </c>
      <c r="K17" s="3">
        <f t="shared" si="4"/>
        <v>0.99923316617252811</v>
      </c>
      <c r="L17" s="1">
        <f t="shared" si="6"/>
        <v>0.80689655172413788</v>
      </c>
    </row>
    <row r="18" spans="1:12" x14ac:dyDescent="0.3">
      <c r="A18" s="1">
        <v>150</v>
      </c>
      <c r="B18" s="1">
        <f t="shared" si="5"/>
        <v>0.67129629629629628</v>
      </c>
      <c r="C18" s="1">
        <f t="shared" si="0"/>
        <v>0.75000000000000011</v>
      </c>
      <c r="D18" s="1">
        <v>290</v>
      </c>
      <c r="E18" s="2">
        <f t="shared" si="1"/>
        <v>2.6179938779914944</v>
      </c>
      <c r="F18" s="2"/>
      <c r="I18" s="3">
        <f t="shared" si="2"/>
        <v>1.75</v>
      </c>
      <c r="J18" s="3">
        <f t="shared" si="3"/>
        <v>3.0543261909900768E-2</v>
      </c>
      <c r="K18" s="3">
        <f t="shared" si="4"/>
        <v>0.99906739921093335</v>
      </c>
      <c r="L18" s="1">
        <f t="shared" si="6"/>
        <v>1</v>
      </c>
    </row>
    <row r="19" spans="1:12" x14ac:dyDescent="0.3">
      <c r="A19" s="1">
        <v>160</v>
      </c>
      <c r="B19" s="1">
        <f t="shared" si="5"/>
        <v>0.82407407407407407</v>
      </c>
      <c r="C19" s="1">
        <f t="shared" si="0"/>
        <v>0.88302222155948884</v>
      </c>
      <c r="D19" s="1">
        <v>356</v>
      </c>
      <c r="E19" s="2">
        <f t="shared" si="1"/>
        <v>2.7925268031909272</v>
      </c>
      <c r="F19" s="2"/>
      <c r="I19" s="3">
        <f t="shared" si="2"/>
        <v>1.883022221559489</v>
      </c>
      <c r="J19" s="3">
        <f t="shared" si="3"/>
        <v>3.2864937654431235E-2</v>
      </c>
      <c r="K19" s="3">
        <f t="shared" si="4"/>
        <v>0.99892028469194638</v>
      </c>
      <c r="L19" s="1">
        <f t="shared" si="6"/>
        <v>1.2275862068965517</v>
      </c>
    </row>
    <row r="20" spans="1:12" x14ac:dyDescent="0.3">
      <c r="A20" s="1">
        <v>170</v>
      </c>
      <c r="B20" s="1">
        <f t="shared" si="5"/>
        <v>0.93518518518518523</v>
      </c>
      <c r="C20" s="1">
        <f t="shared" si="0"/>
        <v>0.9698463103929541</v>
      </c>
      <c r="D20" s="1">
        <v>404</v>
      </c>
      <c r="E20" s="2">
        <f t="shared" si="1"/>
        <v>2.9670597283903604</v>
      </c>
      <c r="F20" s="2"/>
      <c r="I20" s="3">
        <f t="shared" si="2"/>
        <v>1.969846310392954</v>
      </c>
      <c r="J20" s="3">
        <f t="shared" si="3"/>
        <v>3.4380303874619246E-2</v>
      </c>
      <c r="K20" s="3">
        <f t="shared" si="4"/>
        <v>0.99881846034427058</v>
      </c>
      <c r="L20" s="1">
        <f t="shared" si="6"/>
        <v>1.393103448275862</v>
      </c>
    </row>
    <row r="21" spans="1:12" x14ac:dyDescent="0.3">
      <c r="A21" s="1">
        <v>180</v>
      </c>
      <c r="B21" s="1">
        <f t="shared" si="5"/>
        <v>1</v>
      </c>
      <c r="C21" s="1">
        <f t="shared" si="0"/>
        <v>1</v>
      </c>
      <c r="D21" s="1">
        <v>432</v>
      </c>
      <c r="E21" s="2">
        <f t="shared" si="1"/>
        <v>3.1415926535897931</v>
      </c>
      <c r="F21" s="2"/>
      <c r="I21" s="3">
        <f t="shared" si="2"/>
        <v>2</v>
      </c>
      <c r="J21" s="3">
        <f t="shared" si="3"/>
        <v>3.4906585039886591E-2</v>
      </c>
      <c r="K21" s="3">
        <f t="shared" si="4"/>
        <v>0.99878202512991221</v>
      </c>
      <c r="L21" s="1">
        <f t="shared" si="6"/>
        <v>1.4896551724137932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DD14-60D7-4697-A692-F5E00BD40F33}">
  <dimension ref="A1:E9"/>
  <sheetViews>
    <sheetView workbookViewId="0">
      <selection activeCell="G7" sqref="G7"/>
    </sheetView>
  </sheetViews>
  <sheetFormatPr defaultRowHeight="14.4" x14ac:dyDescent="0.3"/>
  <sheetData>
    <row r="1" spans="1:5" x14ac:dyDescent="0.3">
      <c r="A1" s="1"/>
      <c r="B1" s="5" t="s">
        <v>10</v>
      </c>
      <c r="C1" s="6"/>
      <c r="D1" s="5" t="s">
        <v>11</v>
      </c>
      <c r="E1" s="6"/>
    </row>
    <row r="2" spans="1:5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14</v>
      </c>
    </row>
    <row r="3" spans="1:5" x14ac:dyDescent="0.3">
      <c r="A3" s="1">
        <v>2</v>
      </c>
      <c r="B3" s="1">
        <v>284</v>
      </c>
      <c r="C3" s="1">
        <v>0</v>
      </c>
      <c r="D3" s="1">
        <v>26.2</v>
      </c>
      <c r="E3" s="1">
        <v>94</v>
      </c>
    </row>
    <row r="4" spans="1:5" x14ac:dyDescent="0.3">
      <c r="A4" s="1">
        <v>32</v>
      </c>
      <c r="B4" s="1">
        <v>286</v>
      </c>
      <c r="C4" s="1">
        <v>62</v>
      </c>
      <c r="D4" s="1">
        <v>31.8</v>
      </c>
      <c r="E4" s="1">
        <f>338</f>
        <v>338</v>
      </c>
    </row>
    <row r="5" spans="1:5" x14ac:dyDescent="0.3">
      <c r="A5" s="1">
        <v>62</v>
      </c>
      <c r="B5" s="1">
        <v>288</v>
      </c>
      <c r="C5" s="1">
        <v>302</v>
      </c>
      <c r="D5" s="1">
        <v>30.8</v>
      </c>
      <c r="E5" s="1">
        <v>34</v>
      </c>
    </row>
    <row r="6" spans="1:5" x14ac:dyDescent="0.3">
      <c r="A6" s="1">
        <v>92</v>
      </c>
      <c r="B6" s="1">
        <v>316</v>
      </c>
      <c r="C6" s="1">
        <v>2</v>
      </c>
      <c r="D6" s="1">
        <v>27.6</v>
      </c>
      <c r="E6" s="1">
        <v>92</v>
      </c>
    </row>
    <row r="7" spans="1:5" x14ac:dyDescent="0.3">
      <c r="A7" s="1">
        <v>122</v>
      </c>
      <c r="B7" s="1">
        <v>40</v>
      </c>
      <c r="C7" s="1">
        <v>62</v>
      </c>
      <c r="D7" s="1">
        <v>34.799999999999997</v>
      </c>
      <c r="E7" s="1">
        <v>152</v>
      </c>
    </row>
    <row r="8" spans="1:5" x14ac:dyDescent="0.3">
      <c r="A8" s="1">
        <v>152</v>
      </c>
      <c r="B8" s="1"/>
      <c r="C8" s="1">
        <v>122</v>
      </c>
      <c r="D8" s="1"/>
      <c r="E8" s="1">
        <v>32</v>
      </c>
    </row>
    <row r="9" spans="1:5" x14ac:dyDescent="0.3">
      <c r="A9" s="2">
        <v>182</v>
      </c>
      <c r="B9" s="2"/>
      <c r="C9" s="2">
        <v>92</v>
      </c>
      <c r="D9" s="2"/>
      <c r="E9" s="2">
        <v>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2267-F17F-4617-8F39-71D091F28486}">
  <dimension ref="A1:S27"/>
  <sheetViews>
    <sheetView topLeftCell="D1" workbookViewId="0">
      <selection activeCell="S4" sqref="S4:S27"/>
    </sheetView>
  </sheetViews>
  <sheetFormatPr defaultRowHeight="14.4" x14ac:dyDescent="0.3"/>
  <cols>
    <col min="15" max="15" width="19.88671875" bestFit="1" customWidth="1"/>
    <col min="16" max="16" width="4" bestFit="1" customWidth="1"/>
    <col min="17" max="17" width="63.21875" bestFit="1" customWidth="1"/>
  </cols>
  <sheetData>
    <row r="1" spans="1:19" ht="15.6" x14ac:dyDescent="0.3">
      <c r="A1" s="1"/>
      <c r="B1" s="5" t="s">
        <v>16</v>
      </c>
      <c r="C1" s="6"/>
      <c r="D1" s="5" t="s">
        <v>17</v>
      </c>
      <c r="E1" s="6"/>
      <c r="G1" s="1"/>
      <c r="H1" s="5" t="s">
        <v>21</v>
      </c>
      <c r="I1" s="6"/>
      <c r="J1" s="4"/>
      <c r="K1" s="4"/>
      <c r="L1" s="2"/>
      <c r="O1" s="2" t="s">
        <v>23</v>
      </c>
      <c r="P1" s="2"/>
      <c r="Q1" s="2" t="s">
        <v>24</v>
      </c>
      <c r="R1" s="2"/>
      <c r="S1" s="2"/>
    </row>
    <row r="2" spans="1:19" ht="15.6" x14ac:dyDescent="0.3">
      <c r="A2" s="1" t="s">
        <v>18</v>
      </c>
      <c r="B2" s="1" t="s">
        <v>19</v>
      </c>
      <c r="C2" s="1" t="s">
        <v>20</v>
      </c>
      <c r="D2" s="1" t="s">
        <v>19</v>
      </c>
      <c r="E2" s="1" t="s">
        <v>20</v>
      </c>
      <c r="G2" s="1" t="s">
        <v>18</v>
      </c>
      <c r="H2" s="1" t="s">
        <v>19</v>
      </c>
      <c r="I2" s="1" t="s">
        <v>20</v>
      </c>
      <c r="J2" s="4" t="s">
        <v>22</v>
      </c>
      <c r="K2" s="4"/>
      <c r="L2" s="2"/>
      <c r="O2" s="1"/>
      <c r="P2" s="5" t="s">
        <v>25</v>
      </c>
      <c r="Q2" s="6"/>
      <c r="R2" s="5" t="s">
        <v>26</v>
      </c>
      <c r="S2" s="6"/>
    </row>
    <row r="3" spans="1:19" ht="15.6" x14ac:dyDescent="0.3">
      <c r="A3" s="1">
        <v>0</v>
      </c>
      <c r="B3" s="1">
        <v>312</v>
      </c>
      <c r="C3" s="1">
        <v>1</v>
      </c>
      <c r="D3" s="1">
        <v>310</v>
      </c>
      <c r="E3" s="1">
        <f>D3/$B$3</f>
        <v>0.99358974358974361</v>
      </c>
      <c r="G3" s="1">
        <v>2</v>
      </c>
      <c r="H3" s="1">
        <v>174</v>
      </c>
      <c r="I3" s="1">
        <f>H3/$H$12</f>
        <v>0.97752808988764039</v>
      </c>
      <c r="J3" s="4">
        <f t="shared" ref="J3:J12" si="0">G3*2*PI()/360</f>
        <v>3.4906585039886591E-2</v>
      </c>
      <c r="K3" s="4"/>
      <c r="L3" s="2"/>
      <c r="O3" s="1" t="s">
        <v>18</v>
      </c>
      <c r="P3" s="1" t="s">
        <v>19</v>
      </c>
      <c r="Q3" s="1" t="s">
        <v>20</v>
      </c>
      <c r="R3" s="1" t="s">
        <v>19</v>
      </c>
      <c r="S3" s="1" t="s">
        <v>20</v>
      </c>
    </row>
    <row r="4" spans="1:19" x14ac:dyDescent="0.3">
      <c r="A4" s="1">
        <v>90</v>
      </c>
      <c r="B4" s="1">
        <v>28.8</v>
      </c>
      <c r="C4" s="1" t="e">
        <f t="shared" ref="C4:C5" si="1">B4/$C$101</f>
        <v>#DIV/0!</v>
      </c>
      <c r="D4" s="1">
        <v>29.6</v>
      </c>
      <c r="E4" s="1">
        <f t="shared" ref="E4:E5" si="2">D4/$B$3</f>
        <v>9.4871794871794882E-2</v>
      </c>
      <c r="G4" s="1">
        <v>22</v>
      </c>
      <c r="H4" s="1">
        <v>178</v>
      </c>
      <c r="I4" s="1">
        <f t="shared" ref="I4:I12" si="3">H4/$H$12</f>
        <v>1</v>
      </c>
      <c r="J4" s="4">
        <f t="shared" si="0"/>
        <v>0.38397243543875248</v>
      </c>
      <c r="K4" s="4"/>
      <c r="L4" s="2"/>
      <c r="O4" s="1">
        <v>2</v>
      </c>
      <c r="P4" s="1">
        <v>270</v>
      </c>
      <c r="Q4" s="1">
        <f>P4/$P$18</f>
        <v>0.83333333333333337</v>
      </c>
      <c r="R4" s="1">
        <v>218</v>
      </c>
      <c r="S4" s="1">
        <f>R4/MAX($R$4:$R$27)</f>
        <v>0.87903225806451613</v>
      </c>
    </row>
    <row r="5" spans="1:19" x14ac:dyDescent="0.3">
      <c r="A5" s="1">
        <v>45</v>
      </c>
      <c r="B5" s="1">
        <v>184</v>
      </c>
      <c r="C5" s="1" t="e">
        <f t="shared" si="1"/>
        <v>#DIV/0!</v>
      </c>
      <c r="D5" s="1">
        <v>164</v>
      </c>
      <c r="E5" s="1">
        <f t="shared" si="2"/>
        <v>0.52564102564102566</v>
      </c>
      <c r="G5" s="1">
        <v>42</v>
      </c>
      <c r="H5" s="1">
        <v>178</v>
      </c>
      <c r="I5" s="1">
        <f t="shared" si="3"/>
        <v>1</v>
      </c>
      <c r="J5" s="4">
        <f t="shared" si="0"/>
        <v>0.73303828583761843</v>
      </c>
      <c r="K5" s="4"/>
      <c r="L5" s="2"/>
      <c r="O5" s="1">
        <v>16</v>
      </c>
      <c r="P5" s="1">
        <v>300</v>
      </c>
      <c r="Q5" s="1">
        <f t="shared" ref="Q5:Q27" si="4">P5/$P$18</f>
        <v>0.92592592592592593</v>
      </c>
      <c r="R5" s="1">
        <v>180</v>
      </c>
      <c r="S5" s="1">
        <f t="shared" ref="S5:S27" si="5">R5/MAX($R$4:$R$27)</f>
        <v>0.72580645161290325</v>
      </c>
    </row>
    <row r="6" spans="1:19" x14ac:dyDescent="0.3">
      <c r="G6" s="1">
        <v>62</v>
      </c>
      <c r="H6" s="1">
        <v>172</v>
      </c>
      <c r="I6" s="1">
        <f t="shared" si="3"/>
        <v>0.9662921348314607</v>
      </c>
      <c r="J6" s="4">
        <f t="shared" si="0"/>
        <v>1.0821041362364843</v>
      </c>
      <c r="K6" s="2"/>
      <c r="L6" s="2"/>
      <c r="O6" s="1">
        <v>30</v>
      </c>
      <c r="P6" s="1">
        <v>310</v>
      </c>
      <c r="Q6" s="1">
        <f t="shared" si="4"/>
        <v>0.95679012345679015</v>
      </c>
      <c r="R6" s="1">
        <v>148</v>
      </c>
      <c r="S6" s="1">
        <f t="shared" si="5"/>
        <v>0.59677419354838712</v>
      </c>
    </row>
    <row r="7" spans="1:19" x14ac:dyDescent="0.3">
      <c r="G7" s="1">
        <v>82</v>
      </c>
      <c r="H7" s="1">
        <v>166</v>
      </c>
      <c r="I7" s="1">
        <f t="shared" si="3"/>
        <v>0.93258426966292129</v>
      </c>
      <c r="J7" s="4">
        <f t="shared" si="0"/>
        <v>1.43116998663535</v>
      </c>
      <c r="K7" s="2"/>
      <c r="L7" s="2"/>
      <c r="O7" s="1">
        <v>44</v>
      </c>
      <c r="P7" s="1">
        <v>294</v>
      </c>
      <c r="Q7" s="1">
        <f t="shared" si="4"/>
        <v>0.90740740740740744</v>
      </c>
      <c r="R7" s="1">
        <v>124</v>
      </c>
      <c r="S7" s="1">
        <f t="shared" si="5"/>
        <v>0.5</v>
      </c>
    </row>
    <row r="8" spans="1:19" x14ac:dyDescent="0.3">
      <c r="G8" s="1">
        <v>102</v>
      </c>
      <c r="H8" s="1">
        <v>160</v>
      </c>
      <c r="I8" s="1">
        <f t="shared" si="3"/>
        <v>0.898876404494382</v>
      </c>
      <c r="J8" s="4">
        <f t="shared" si="0"/>
        <v>1.780235837034216</v>
      </c>
      <c r="K8" s="2"/>
      <c r="L8" s="2"/>
      <c r="O8" s="1">
        <v>60</v>
      </c>
      <c r="P8" s="1">
        <v>256</v>
      </c>
      <c r="Q8" s="1">
        <f t="shared" si="4"/>
        <v>0.79012345679012341</v>
      </c>
      <c r="R8" s="1">
        <v>110</v>
      </c>
      <c r="S8" s="1">
        <f t="shared" si="5"/>
        <v>0.44354838709677419</v>
      </c>
    </row>
    <row r="9" spans="1:19" x14ac:dyDescent="0.3">
      <c r="G9" s="1">
        <v>122</v>
      </c>
      <c r="H9" s="1">
        <v>160</v>
      </c>
      <c r="I9" s="1">
        <f t="shared" si="3"/>
        <v>0.898876404494382</v>
      </c>
      <c r="J9" s="4">
        <f t="shared" si="0"/>
        <v>2.1293016874330819</v>
      </c>
      <c r="K9" s="2"/>
      <c r="L9" s="2"/>
      <c r="O9" s="1">
        <v>74</v>
      </c>
      <c r="P9" s="1">
        <v>210</v>
      </c>
      <c r="Q9" s="1">
        <f t="shared" si="4"/>
        <v>0.64814814814814814</v>
      </c>
      <c r="R9" s="1">
        <v>112</v>
      </c>
      <c r="S9" s="1">
        <f t="shared" si="5"/>
        <v>0.45161290322580644</v>
      </c>
    </row>
    <row r="10" spans="1:19" x14ac:dyDescent="0.3">
      <c r="G10" s="1">
        <v>142</v>
      </c>
      <c r="H10" s="1">
        <v>164</v>
      </c>
      <c r="I10" s="1">
        <f t="shared" si="3"/>
        <v>0.9213483146067416</v>
      </c>
      <c r="J10" s="4">
        <f t="shared" si="0"/>
        <v>2.4783675378319479</v>
      </c>
      <c r="K10" s="2"/>
      <c r="L10" s="2"/>
      <c r="O10" s="1">
        <v>90</v>
      </c>
      <c r="P10" s="1">
        <v>164</v>
      </c>
      <c r="Q10" s="1">
        <f t="shared" si="4"/>
        <v>0.50617283950617287</v>
      </c>
      <c r="R10" s="1">
        <v>134</v>
      </c>
      <c r="S10" s="1">
        <f t="shared" si="5"/>
        <v>0.54032258064516125</v>
      </c>
    </row>
    <row r="11" spans="1:19" x14ac:dyDescent="0.3">
      <c r="G11" s="1">
        <v>162</v>
      </c>
      <c r="H11" s="1">
        <v>168</v>
      </c>
      <c r="I11" s="1">
        <f t="shared" si="3"/>
        <v>0.9438202247191011</v>
      </c>
      <c r="J11" s="4">
        <f t="shared" si="0"/>
        <v>2.8274333882308138</v>
      </c>
      <c r="K11" s="2"/>
      <c r="L11" s="2"/>
      <c r="O11" s="1">
        <v>104</v>
      </c>
      <c r="P11" s="1">
        <v>128</v>
      </c>
      <c r="Q11" s="1">
        <f t="shared" si="4"/>
        <v>0.39506172839506171</v>
      </c>
      <c r="R11" s="1">
        <v>164</v>
      </c>
      <c r="S11" s="1">
        <f t="shared" si="5"/>
        <v>0.66129032258064513</v>
      </c>
    </row>
    <row r="12" spans="1:19" x14ac:dyDescent="0.3">
      <c r="G12" s="1">
        <v>182</v>
      </c>
      <c r="H12" s="1">
        <v>178</v>
      </c>
      <c r="I12" s="1">
        <f t="shared" si="3"/>
        <v>1</v>
      </c>
      <c r="J12" s="4">
        <f t="shared" si="0"/>
        <v>3.1764992386296798</v>
      </c>
      <c r="K12" s="2"/>
      <c r="L12" s="2"/>
      <c r="O12" s="1">
        <v>120</v>
      </c>
      <c r="P12" s="1">
        <v>114</v>
      </c>
      <c r="Q12" s="1">
        <f t="shared" si="4"/>
        <v>0.35185185185185186</v>
      </c>
      <c r="R12" s="1">
        <v>198</v>
      </c>
      <c r="S12" s="1">
        <f t="shared" si="5"/>
        <v>0.79838709677419351</v>
      </c>
    </row>
    <row r="13" spans="1:19" x14ac:dyDescent="0.3">
      <c r="G13" s="1"/>
      <c r="H13" s="1"/>
      <c r="I13" s="1"/>
      <c r="J13" s="2"/>
      <c r="K13" s="2"/>
      <c r="L13" s="2"/>
      <c r="O13" s="1">
        <v>135</v>
      </c>
      <c r="P13" s="1">
        <v>130</v>
      </c>
      <c r="Q13" s="1">
        <f t="shared" si="4"/>
        <v>0.40123456790123457</v>
      </c>
      <c r="R13" s="1">
        <v>224</v>
      </c>
      <c r="S13" s="1">
        <f t="shared" si="5"/>
        <v>0.90322580645161288</v>
      </c>
    </row>
    <row r="14" spans="1:19" x14ac:dyDescent="0.3">
      <c r="G14" s="1"/>
      <c r="H14" s="1"/>
      <c r="I14" s="1"/>
      <c r="J14" s="2"/>
      <c r="K14" s="2"/>
      <c r="L14" s="2"/>
      <c r="O14" s="1">
        <v>150</v>
      </c>
      <c r="P14" s="1">
        <v>166</v>
      </c>
      <c r="Q14" s="1">
        <f t="shared" si="4"/>
        <v>0.51234567901234573</v>
      </c>
      <c r="R14" s="1">
        <v>244</v>
      </c>
      <c r="S14" s="1">
        <f t="shared" si="5"/>
        <v>0.9838709677419355</v>
      </c>
    </row>
    <row r="15" spans="1:19" x14ac:dyDescent="0.3">
      <c r="G15" s="1"/>
      <c r="H15" s="1"/>
      <c r="I15" s="1"/>
      <c r="J15" s="2"/>
      <c r="K15" s="2"/>
      <c r="L15" s="2"/>
      <c r="O15" s="1">
        <v>164</v>
      </c>
      <c r="P15" s="1">
        <v>212</v>
      </c>
      <c r="Q15" s="1">
        <f t="shared" si="4"/>
        <v>0.65432098765432101</v>
      </c>
      <c r="R15" s="1">
        <v>242</v>
      </c>
      <c r="S15" s="1">
        <f t="shared" si="5"/>
        <v>0.97580645161290325</v>
      </c>
    </row>
    <row r="16" spans="1:19" x14ac:dyDescent="0.3">
      <c r="O16" s="1">
        <v>180</v>
      </c>
      <c r="P16" s="1">
        <v>268</v>
      </c>
      <c r="Q16" s="1">
        <f t="shared" si="4"/>
        <v>0.8271604938271605</v>
      </c>
      <c r="R16" s="1">
        <v>220</v>
      </c>
      <c r="S16" s="1">
        <f t="shared" si="5"/>
        <v>0.88709677419354838</v>
      </c>
    </row>
    <row r="17" spans="15:19" x14ac:dyDescent="0.3">
      <c r="O17" s="1">
        <v>194</v>
      </c>
      <c r="P17" s="1">
        <v>304</v>
      </c>
      <c r="Q17" s="1">
        <f t="shared" si="4"/>
        <v>0.93827160493827155</v>
      </c>
      <c r="R17" s="1">
        <v>192</v>
      </c>
      <c r="S17" s="1">
        <f t="shared" si="5"/>
        <v>0.77419354838709675</v>
      </c>
    </row>
    <row r="18" spans="15:19" x14ac:dyDescent="0.3">
      <c r="O18" s="1">
        <v>210</v>
      </c>
      <c r="P18" s="1">
        <v>324</v>
      </c>
      <c r="Q18" s="1">
        <f t="shared" si="4"/>
        <v>1</v>
      </c>
      <c r="R18" s="1">
        <v>152</v>
      </c>
      <c r="S18" s="1">
        <f t="shared" si="5"/>
        <v>0.61290322580645162</v>
      </c>
    </row>
    <row r="19" spans="15:19" x14ac:dyDescent="0.3">
      <c r="O19" s="1">
        <v>224</v>
      </c>
      <c r="P19" s="1">
        <v>320</v>
      </c>
      <c r="Q19" s="1">
        <f t="shared" si="4"/>
        <v>0.98765432098765427</v>
      </c>
      <c r="R19" s="1">
        <v>129</v>
      </c>
      <c r="S19" s="1">
        <f t="shared" si="5"/>
        <v>0.52016129032258063</v>
      </c>
    </row>
    <row r="20" spans="15:19" x14ac:dyDescent="0.3">
      <c r="O20" s="1">
        <v>240</v>
      </c>
      <c r="P20" s="1">
        <v>282</v>
      </c>
      <c r="Q20" s="1">
        <f t="shared" si="4"/>
        <v>0.87037037037037035</v>
      </c>
      <c r="R20" s="1">
        <v>112</v>
      </c>
      <c r="S20" s="1">
        <f t="shared" si="5"/>
        <v>0.45161290322580644</v>
      </c>
    </row>
    <row r="21" spans="15:19" x14ac:dyDescent="0.3">
      <c r="O21" s="1">
        <v>254</v>
      </c>
      <c r="P21" s="1">
        <v>236</v>
      </c>
      <c r="Q21" s="1">
        <f t="shared" si="4"/>
        <v>0.72839506172839508</v>
      </c>
      <c r="R21" s="1">
        <v>115</v>
      </c>
      <c r="S21" s="1">
        <f t="shared" si="5"/>
        <v>0.46370967741935482</v>
      </c>
    </row>
    <row r="22" spans="15:19" x14ac:dyDescent="0.3">
      <c r="O22" s="1">
        <v>270</v>
      </c>
      <c r="P22" s="1">
        <v>180</v>
      </c>
      <c r="Q22" s="1">
        <f t="shared" si="4"/>
        <v>0.55555555555555558</v>
      </c>
      <c r="R22" s="1">
        <v>138</v>
      </c>
      <c r="S22" s="1">
        <f t="shared" si="5"/>
        <v>0.55645161290322576</v>
      </c>
    </row>
    <row r="23" spans="15:19" x14ac:dyDescent="0.3">
      <c r="O23" s="1">
        <v>284</v>
      </c>
      <c r="P23" s="1">
        <v>146</v>
      </c>
      <c r="Q23" s="1">
        <f t="shared" si="4"/>
        <v>0.45061728395061729</v>
      </c>
      <c r="R23" s="1">
        <v>166</v>
      </c>
      <c r="S23" s="1">
        <f t="shared" si="5"/>
        <v>0.66935483870967738</v>
      </c>
    </row>
    <row r="24" spans="15:19" x14ac:dyDescent="0.3">
      <c r="O24" s="1">
        <v>300</v>
      </c>
      <c r="P24" s="1">
        <v>134</v>
      </c>
      <c r="Q24" s="1">
        <f t="shared" si="4"/>
        <v>0.41358024691358025</v>
      </c>
      <c r="R24" s="1">
        <v>206</v>
      </c>
      <c r="S24" s="1">
        <f t="shared" si="5"/>
        <v>0.83064516129032262</v>
      </c>
    </row>
    <row r="25" spans="15:19" x14ac:dyDescent="0.3">
      <c r="O25" s="1">
        <v>314</v>
      </c>
      <c r="P25" s="1">
        <v>146</v>
      </c>
      <c r="Q25" s="1">
        <f t="shared" si="4"/>
        <v>0.45061728395061729</v>
      </c>
      <c r="R25" s="1">
        <v>234</v>
      </c>
      <c r="S25" s="1">
        <f t="shared" si="5"/>
        <v>0.94354838709677424</v>
      </c>
    </row>
    <row r="26" spans="15:19" x14ac:dyDescent="0.3">
      <c r="O26" s="1">
        <v>330</v>
      </c>
      <c r="P26" s="1">
        <v>188</v>
      </c>
      <c r="Q26" s="1">
        <f t="shared" si="4"/>
        <v>0.58024691358024694</v>
      </c>
      <c r="R26" s="1">
        <v>248</v>
      </c>
      <c r="S26" s="1">
        <f t="shared" si="5"/>
        <v>1</v>
      </c>
    </row>
    <row r="27" spans="15:19" x14ac:dyDescent="0.3">
      <c r="O27" s="1">
        <v>344</v>
      </c>
      <c r="P27" s="1">
        <v>236</v>
      </c>
      <c r="Q27" s="1">
        <f t="shared" si="4"/>
        <v>0.72839506172839508</v>
      </c>
      <c r="R27" s="1">
        <v>244</v>
      </c>
      <c r="S27" s="1">
        <f t="shared" si="5"/>
        <v>0.9838709677419355</v>
      </c>
    </row>
  </sheetData>
  <mergeCells count="5">
    <mergeCell ref="B1:C1"/>
    <mergeCell ref="D1:E1"/>
    <mergeCell ref="H1:I1"/>
    <mergeCell ref="P2:Q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A3FE-6D5C-4128-8A82-8FB621D49943}">
  <dimension ref="A1:B5"/>
  <sheetViews>
    <sheetView workbookViewId="0">
      <selection activeCell="J21" sqref="J21"/>
    </sheetView>
  </sheetViews>
  <sheetFormatPr defaultRowHeight="14.4" x14ac:dyDescent="0.3"/>
  <sheetData>
    <row r="1" spans="1:2" x14ac:dyDescent="0.3">
      <c r="A1" s="2" t="s">
        <v>27</v>
      </c>
    </row>
    <row r="2" spans="1:2" x14ac:dyDescent="0.3">
      <c r="A2" s="2" t="s">
        <v>28</v>
      </c>
      <c r="B2" s="3" t="s">
        <v>29</v>
      </c>
    </row>
    <row r="3" spans="1:2" x14ac:dyDescent="0.3">
      <c r="A3" s="2">
        <v>0</v>
      </c>
      <c r="B3" s="3">
        <v>256</v>
      </c>
    </row>
    <row r="4" spans="1:2" x14ac:dyDescent="0.3">
      <c r="A4" s="2">
        <v>45</v>
      </c>
      <c r="B4" s="3">
        <v>115</v>
      </c>
    </row>
    <row r="5" spans="1:2" x14ac:dyDescent="0.3">
      <c r="A5" s="2">
        <v>90</v>
      </c>
      <c r="B5" s="3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Legge_Malus</vt:lpstr>
      <vt:lpstr>Lambda_mezzi</vt:lpstr>
      <vt:lpstr>Lambda_quarti</vt:lpstr>
      <vt:lpstr>Stokes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lbalassone4@gmail.com</dc:creator>
  <cp:lastModifiedBy>Ludovico Balassone</cp:lastModifiedBy>
  <dcterms:created xsi:type="dcterms:W3CDTF">2023-12-12T16:29:15Z</dcterms:created>
  <dcterms:modified xsi:type="dcterms:W3CDTF">2023-12-13T10:57:11Z</dcterms:modified>
</cp:coreProperties>
</file>